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8_{39110373-BD60-4D9A-B87A-A424684E82BF}" xr6:coauthVersionLast="47" xr6:coauthVersionMax="47" xr10:uidLastSave="{00000000-0000-0000-0000-000000000000}"/>
  <bookViews>
    <workbookView xWindow="29415" yWindow="2850" windowWidth="21600" windowHeight="11175"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8" i="6" l="1"/>
  <c r="D128" i="6"/>
  <c r="G128" i="6"/>
  <c r="H128" i="6"/>
  <c r="E147" i="4"/>
  <c r="F147" i="4"/>
  <c r="I147" i="4"/>
  <c r="H147" i="4"/>
  <c r="D147" i="4"/>
  <c r="L147" i="4"/>
  <c r="M147" i="4"/>
  <c r="N147" i="4" s="1"/>
  <c r="P147" i="4"/>
  <c r="R147" i="4"/>
  <c r="S147" i="4"/>
  <c r="AK167" i="1"/>
  <c r="C154" i="3"/>
  <c r="D154" i="3"/>
  <c r="E154" i="3" s="1"/>
  <c r="D153" i="3"/>
  <c r="I154" i="3"/>
  <c r="W154" i="2"/>
  <c r="BM167" i="1"/>
  <c r="BL167" i="1"/>
  <c r="AX167" i="1"/>
  <c r="BD167" i="1"/>
  <c r="BC167" i="1"/>
  <c r="BA167" i="1"/>
  <c r="AY167" i="1"/>
  <c r="AS167" i="1"/>
  <c r="AL167" i="1"/>
  <c r="AJ167" i="1"/>
  <c r="AG167" i="1"/>
  <c r="AF167" i="1"/>
  <c r="AE167" i="1"/>
  <c r="AD167" i="1"/>
  <c r="AC167" i="1"/>
  <c r="W167" i="1"/>
  <c r="R167" i="1"/>
  <c r="Q167" i="1"/>
  <c r="P167" i="1"/>
  <c r="O167" i="1"/>
  <c r="N167" i="1"/>
  <c r="M167" i="1"/>
  <c r="L167" i="1"/>
  <c r="K167" i="1"/>
  <c r="J167" i="1"/>
  <c r="I167" i="1"/>
  <c r="H167" i="1"/>
  <c r="G167" i="1"/>
  <c r="F167" i="1"/>
  <c r="AB167" i="1"/>
  <c r="AH167" i="1"/>
  <c r="AN167" i="1"/>
  <c r="AP167" i="1"/>
  <c r="AR167" i="1"/>
  <c r="AT167" i="1" a="1"/>
  <c r="AT167" i="1" s="1"/>
  <c r="BB167" i="1"/>
  <c r="BN167" i="1"/>
  <c r="C127" i="6"/>
  <c r="D127" i="6"/>
  <c r="G127" i="6"/>
  <c r="H127" i="6" s="1"/>
  <c r="S146" i="4"/>
  <c r="P146" i="4"/>
  <c r="N146" i="4"/>
  <c r="M146" i="4"/>
  <c r="L146" i="4"/>
  <c r="I146" i="4"/>
  <c r="H146" i="4"/>
  <c r="F146" i="4"/>
  <c r="E146" i="4"/>
  <c r="D146" i="4"/>
  <c r="T146" i="4"/>
  <c r="R146" i="4"/>
  <c r="I153" i="3"/>
  <c r="E153" i="3"/>
  <c r="C153" i="3"/>
  <c r="W153" i="2"/>
  <c r="BM166" i="1"/>
  <c r="BA166" i="1"/>
  <c r="BB166" i="1"/>
  <c r="BD166" i="1"/>
  <c r="BC166" i="1"/>
  <c r="AY166" i="1"/>
  <c r="AX166" i="1"/>
  <c r="AS166" i="1"/>
  <c r="AK166" i="1"/>
  <c r="AL166" i="1"/>
  <c r="R166" i="1"/>
  <c r="Q166" i="1"/>
  <c r="P166" i="1"/>
  <c r="O166" i="1"/>
  <c r="I166" i="1"/>
  <c r="L166" i="1" s="1"/>
  <c r="H166" i="1"/>
  <c r="G166" i="1"/>
  <c r="F166" i="1"/>
  <c r="W166" i="1"/>
  <c r="AB166" i="1"/>
  <c r="AC166" i="1"/>
  <c r="AD166" i="1"/>
  <c r="AE166" i="1"/>
  <c r="AF166" i="1"/>
  <c r="AJ166" i="1"/>
  <c r="AN166" i="1"/>
  <c r="AP166" i="1"/>
  <c r="AR166" i="1"/>
  <c r="AT166" i="1" a="1"/>
  <c r="AT166" i="1" s="1"/>
  <c r="BA165" i="1"/>
  <c r="C126" i="6"/>
  <c r="D126" i="6" s="1"/>
  <c r="G126" i="6"/>
  <c r="H126" i="6"/>
  <c r="T145" i="4"/>
  <c r="R145" i="4"/>
  <c r="S145" i="4"/>
  <c r="L145" i="4"/>
  <c r="N145" i="4"/>
  <c r="M145" i="4"/>
  <c r="I145" i="4"/>
  <c r="H145" i="4"/>
  <c r="F145" i="4"/>
  <c r="E145" i="4"/>
  <c r="D145" i="4"/>
  <c r="P145" i="4"/>
  <c r="I152" i="3"/>
  <c r="C152" i="3"/>
  <c r="D152" i="3"/>
  <c r="E152" i="3"/>
  <c r="W152" i="2"/>
  <c r="BM165" i="1"/>
  <c r="BC165" i="1"/>
  <c r="BB165" i="1"/>
  <c r="AX165" i="1"/>
  <c r="AY165" i="1" s="1"/>
  <c r="AS165" i="1"/>
  <c r="AT165" i="1" s="1" a="1"/>
  <c r="AT165" i="1" s="1"/>
  <c r="AR165" i="1"/>
  <c r="AP165" i="1"/>
  <c r="AK165" i="1"/>
  <c r="AL165" i="1" s="1"/>
  <c r="AJ165" i="1"/>
  <c r="AC165" i="1"/>
  <c r="R165" i="1"/>
  <c r="Q165" i="1"/>
  <c r="P165" i="1"/>
  <c r="O165" i="1"/>
  <c r="K165" i="1"/>
  <c r="N165" i="1" s="1"/>
  <c r="H165" i="1"/>
  <c r="G165" i="1"/>
  <c r="F165" i="1"/>
  <c r="W165" i="1"/>
  <c r="AB165" i="1"/>
  <c r="AD165" i="1"/>
  <c r="AE165" i="1"/>
  <c r="AF165" i="1"/>
  <c r="AG165" i="1"/>
  <c r="AN165" i="1"/>
  <c r="AK160" i="1"/>
  <c r="BM164" i="1"/>
  <c r="F164" i="1"/>
  <c r="AK164" i="1"/>
  <c r="AL164" i="1" s="1"/>
  <c r="AG164" i="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G163" i="1" s="1"/>
  <c r="AH163" i="1" s="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G162" i="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G161" i="1"/>
  <c r="F161" i="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L160" i="1"/>
  <c r="AR160" i="1"/>
  <c r="AS160" i="1"/>
  <c r="AT160" i="1" s="1" a="1"/>
  <c r="AT160" i="1" s="1"/>
  <c r="BB160" i="1"/>
  <c r="BC160" i="1"/>
  <c r="G160" i="1"/>
  <c r="H160" i="1"/>
  <c r="W160" i="1"/>
  <c r="AB160" i="1"/>
  <c r="AD160" i="1"/>
  <c r="AF160" i="1"/>
  <c r="AJ160" i="1"/>
  <c r="AN160" i="1"/>
  <c r="AP160" i="1"/>
  <c r="AX160" i="1"/>
  <c r="BA160" i="1"/>
  <c r="D121" i="6"/>
  <c r="C121" i="6"/>
  <c r="G121" i="6"/>
  <c r="H121" i="6" s="1"/>
  <c r="I139" i="4"/>
  <c r="I138" i="4"/>
  <c r="K139" i="4"/>
  <c r="D139" i="4"/>
  <c r="E139" i="4"/>
  <c r="H139" i="4"/>
  <c r="L139" i="4"/>
  <c r="M139" i="4"/>
  <c r="P139" i="4"/>
  <c r="R139" i="4"/>
  <c r="S139" i="4"/>
  <c r="C146" i="3"/>
  <c r="D146" i="3"/>
  <c r="I146" i="3"/>
  <c r="W146" i="2"/>
  <c r="AX159" i="1"/>
  <c r="AE159" i="1"/>
  <c r="F159" i="1"/>
  <c r="O159" i="1" s="1"/>
  <c r="G159" i="1"/>
  <c r="H159" i="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H158" i="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AS157" i="1"/>
  <c r="AT157" i="1" s="1" a="1"/>
  <c r="AT157" i="1" s="1"/>
  <c r="AR157" i="1"/>
  <c r="AP157" i="1"/>
  <c r="AN157" i="1"/>
  <c r="AK157" i="1"/>
  <c r="AL157" i="1" s="1"/>
  <c r="AJ157" i="1"/>
  <c r="AB157" i="1"/>
  <c r="AF157" i="1"/>
  <c r="AE157" i="1"/>
  <c r="AD157" i="1"/>
  <c r="AC157" i="1"/>
  <c r="W157" i="1"/>
  <c r="AG157" i="1" s="1"/>
  <c r="H157" i="1"/>
  <c r="G157" i="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6" i="1" s="1"/>
  <c r="M166" i="1" s="1"/>
  <c r="F156" i="1"/>
  <c r="H156" i="1"/>
  <c r="K166" i="1" s="1"/>
  <c r="N166" i="1" s="1"/>
  <c r="C117" i="6"/>
  <c r="D117" i="6" s="1"/>
  <c r="G116" i="6"/>
  <c r="H116" i="6" s="1"/>
  <c r="S135" i="4"/>
  <c r="T135" i="4" s="1"/>
  <c r="P135" i="4"/>
  <c r="R135" i="4"/>
  <c r="M135" i="4"/>
  <c r="N135" i="4" s="1"/>
  <c r="K135" i="4"/>
  <c r="L135" i="4"/>
  <c r="I142" i="3"/>
  <c r="C142" i="3"/>
  <c r="D142" i="3"/>
  <c r="E142" i="3" s="1"/>
  <c r="W142" i="2"/>
  <c r="BM155" i="1"/>
  <c r="BA155" i="1"/>
  <c r="BB155" i="1"/>
  <c r="BC155" i="1"/>
  <c r="AX155" i="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J165" i="1" s="1"/>
  <c r="M165" i="1" s="1"/>
  <c r="H154" i="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T147" i="4" l="1"/>
  <c r="AZ167" i="1"/>
  <c r="AY163" i="1"/>
  <c r="AZ163" i="1" s="1"/>
  <c r="AY161" i="1"/>
  <c r="AG166" i="1"/>
  <c r="AH166" i="1" s="1"/>
  <c r="AG154" i="1"/>
  <c r="AH154" i="1" s="1"/>
  <c r="AG158" i="1"/>
  <c r="AH158" i="1" s="1"/>
  <c r="J164" i="1"/>
  <c r="M164" i="1" s="1"/>
  <c r="I164" i="1"/>
  <c r="K164" i="1"/>
  <c r="N164" i="1" s="1"/>
  <c r="I165" i="1"/>
  <c r="L165" i="1" s="1"/>
  <c r="BD164" i="1"/>
  <c r="BL166" i="1"/>
  <c r="AZ166" i="1"/>
  <c r="AH165" i="1"/>
  <c r="BL165" i="1"/>
  <c r="T144" i="4"/>
  <c r="BN164" i="1"/>
  <c r="O164" i="1"/>
  <c r="AY164" i="1"/>
  <c r="AZ164" i="1" s="1"/>
  <c r="L164" i="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E167" i="1" l="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BE160" i="1" s="1"/>
  <c r="Q149" i="1"/>
  <c r="P149" i="1"/>
  <c r="N128" i="4"/>
  <c r="T128" i="4"/>
  <c r="AG148" i="1"/>
  <c r="AH148" i="1" s="1"/>
  <c r="AY148" i="1"/>
  <c r="BE159" i="1" s="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1" i="1" l="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<sst xmlns="http://schemas.openxmlformats.org/spreadsheetml/2006/main" count="2996" uniqueCount="147">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</sst>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Consented'!$F$143:$F$167</c:f>
              <c:numCache>
                <c:formatCode>General</c:formatCode>
                <c:ptCount val="25"/>
                <c:pt idx="0">
                  <c:v>1289</c:v>
                </c:pt>
                <c:pt idx="1">
                  <c:v>1179</c:v>
                </c:pt>
                <c:pt idx="2">
                  <c:v>1164</c:v>
                </c:pt>
                <c:pt idx="3">
                  <c:v>918</c:v>
                </c:pt>
                <c:pt idx="4">
                  <c:v>885</c:v>
                </c:pt>
                <c:pt idx="5">
                  <c:v>1234</c:v>
                </c:pt>
                <c:pt idx="6">
                  <c:v>1259</c:v>
                </c:pt>
                <c:pt idx="7">
                  <c:v>1282</c:v>
                </c:pt>
                <c:pt idx="8">
                  <c:v>1276</c:v>
                </c:pt>
                <c:pt idx="9">
                  <c:v>744</c:v>
                </c:pt>
                <c:pt idx="10">
                  <c:v>1290</c:v>
                </c:pt>
                <c:pt idx="11">
                  <c:v>1228</c:v>
                </c:pt>
                <c:pt idx="12">
                  <c:v>1362</c:v>
                </c:pt>
                <c:pt idx="13">
                  <c:v>1221</c:v>
                </c:pt>
                <c:pt idx="14">
                  <c:v>1206</c:v>
                </c:pt>
                <c:pt idx="15">
                  <c:v>952</c:v>
                </c:pt>
                <c:pt idx="16">
                  <c:v>867</c:v>
                </c:pt>
                <c:pt idx="17">
                  <c:v>1086</c:v>
                </c:pt>
                <c:pt idx="18">
                  <c:v>1535</c:v>
                </c:pt>
                <c:pt idx="19">
                  <c:v>981</c:v>
                </c:pt>
                <c:pt idx="20">
                  <c:v>1392</c:v>
                </c:pt>
                <c:pt idx="21">
                  <c:v>1175</c:v>
                </c:pt>
                <c:pt idx="22">
                  <c:v>1342</c:v>
                </c:pt>
                <c:pt idx="23">
                  <c:v>1376</c:v>
                </c:pt>
                <c:pt idx="24">
                  <c:v>1627</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22"/>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97CB-4D6A-8FB2-36E1F96DC038}"/>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Created'!$A$123:$A$147</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'Residential Parcels Created'!$J$123:$J$147</c:f>
              <c:numCache>
                <c:formatCode>General</c:formatCode>
                <c:ptCount val="25"/>
                <c:pt idx="0">
                  <c:v>1411</c:v>
                </c:pt>
                <c:pt idx="1">
                  <c:v>1294</c:v>
                </c:pt>
                <c:pt idx="2">
                  <c:v>1358</c:v>
                </c:pt>
                <c:pt idx="3">
                  <c:v>795</c:v>
                </c:pt>
                <c:pt idx="4">
                  <c:v>1063</c:v>
                </c:pt>
                <c:pt idx="5">
                  <c:v>1045</c:v>
                </c:pt>
                <c:pt idx="6">
                  <c:v>782</c:v>
                </c:pt>
                <c:pt idx="7">
                  <c:v>1733</c:v>
                </c:pt>
                <c:pt idx="8">
                  <c:v>926</c:v>
                </c:pt>
                <c:pt idx="9">
                  <c:v>1063</c:v>
                </c:pt>
                <c:pt idx="10">
                  <c:v>1125</c:v>
                </c:pt>
                <c:pt idx="11">
                  <c:v>1301</c:v>
                </c:pt>
                <c:pt idx="12">
                  <c:v>944</c:v>
                </c:pt>
                <c:pt idx="13">
                  <c:v>1601</c:v>
                </c:pt>
                <c:pt idx="14">
                  <c:v>551</c:v>
                </c:pt>
                <c:pt idx="15">
                  <c:v>751</c:v>
                </c:pt>
                <c:pt idx="16">
                  <c:v>846</c:v>
                </c:pt>
                <c:pt idx="17">
                  <c:v>1338</c:v>
                </c:pt>
                <c:pt idx="18">
                  <c:v>480</c:v>
                </c:pt>
                <c:pt idx="19">
                  <c:v>1358</c:v>
                </c:pt>
                <c:pt idx="20">
                  <c:v>1021</c:v>
                </c:pt>
                <c:pt idx="21">
                  <c:v>1015</c:v>
                </c:pt>
                <c:pt idx="22">
                  <c:v>1063</c:v>
                </c:pt>
                <c:pt idx="23">
                  <c:v>1115</c:v>
                </c:pt>
                <c:pt idx="24">
                  <c:v>772</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Created'!$A$123:$A$147</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'Residential Parcels Created'!$P$123:$P$147</c:f>
              <c:numCache>
                <c:formatCode>0</c:formatCode>
                <c:ptCount val="25"/>
                <c:pt idx="0">
                  <c:v>303</c:v>
                </c:pt>
                <c:pt idx="1">
                  <c:v>77</c:v>
                </c:pt>
                <c:pt idx="2">
                  <c:v>44</c:v>
                </c:pt>
                <c:pt idx="3">
                  <c:v>73</c:v>
                </c:pt>
                <c:pt idx="4">
                  <c:v>61</c:v>
                </c:pt>
                <c:pt idx="5">
                  <c:v>354</c:v>
                </c:pt>
                <c:pt idx="6">
                  <c:v>11</c:v>
                </c:pt>
                <c:pt idx="7">
                  <c:v>43</c:v>
                </c:pt>
                <c:pt idx="8">
                  <c:v>332</c:v>
                </c:pt>
                <c:pt idx="9">
                  <c:v>65</c:v>
                </c:pt>
                <c:pt idx="10">
                  <c:v>299</c:v>
                </c:pt>
                <c:pt idx="11">
                  <c:v>139</c:v>
                </c:pt>
                <c:pt idx="12">
                  <c:v>175</c:v>
                </c:pt>
                <c:pt idx="13">
                  <c:v>100</c:v>
                </c:pt>
                <c:pt idx="14">
                  <c:v>53</c:v>
                </c:pt>
                <c:pt idx="15">
                  <c:v>118</c:v>
                </c:pt>
                <c:pt idx="16">
                  <c:v>121</c:v>
                </c:pt>
                <c:pt idx="17">
                  <c:v>98</c:v>
                </c:pt>
                <c:pt idx="18">
                  <c:v>0</c:v>
                </c:pt>
                <c:pt idx="19">
                  <c:v>55</c:v>
                </c:pt>
                <c:pt idx="20">
                  <c:v>195</c:v>
                </c:pt>
                <c:pt idx="21">
                  <c:v>222</c:v>
                </c:pt>
                <c:pt idx="22">
                  <c:v>279</c:v>
                </c:pt>
                <c:pt idx="23">
                  <c:v>122</c:v>
                </c:pt>
                <c:pt idx="24">
                  <c:v>145</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10"/>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7CB-4D6A-8FB2-36E1F96DC038}"/>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Created'!$A$123:$A$147</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'Residential Parcels Created'!$Q$123:$Q$147</c:f>
              <c:numCache>
                <c:formatCode>0</c:formatCode>
                <c:ptCount val="25"/>
                <c:pt idx="0">
                  <c:v>40</c:v>
                </c:pt>
                <c:pt idx="1">
                  <c:v>12</c:v>
                </c:pt>
                <c:pt idx="2">
                  <c:v>7</c:v>
                </c:pt>
                <c:pt idx="3">
                  <c:v>48</c:v>
                </c:pt>
                <c:pt idx="4">
                  <c:v>10</c:v>
                </c:pt>
                <c:pt idx="5">
                  <c:v>5</c:v>
                </c:pt>
                <c:pt idx="6">
                  <c:v>78</c:v>
                </c:pt>
                <c:pt idx="7">
                  <c:v>27</c:v>
                </c:pt>
                <c:pt idx="8">
                  <c:v>87</c:v>
                </c:pt>
                <c:pt idx="9">
                  <c:v>147</c:v>
                </c:pt>
                <c:pt idx="10">
                  <c:v>134</c:v>
                </c:pt>
                <c:pt idx="11">
                  <c:v>10</c:v>
                </c:pt>
                <c:pt idx="12">
                  <c:v>12</c:v>
                </c:pt>
                <c:pt idx="13">
                  <c:v>16</c:v>
                </c:pt>
                <c:pt idx="14">
                  <c:v>8</c:v>
                </c:pt>
                <c:pt idx="15">
                  <c:v>10</c:v>
                </c:pt>
                <c:pt idx="16">
                  <c:v>41</c:v>
                </c:pt>
                <c:pt idx="17">
                  <c:v>230</c:v>
                </c:pt>
                <c:pt idx="18">
                  <c:v>30</c:v>
                </c:pt>
                <c:pt idx="19">
                  <c:v>49</c:v>
                </c:pt>
                <c:pt idx="20">
                  <c:v>3</c:v>
                </c:pt>
                <c:pt idx="21">
                  <c:v>6</c:v>
                </c:pt>
                <c:pt idx="22">
                  <c:v>15</c:v>
                </c:pt>
                <c:pt idx="23">
                  <c:v>12</c:v>
                </c:pt>
                <c:pt idx="24">
                  <c:v>73</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Migration'!$A$361:$A$421</c:f>
              <c:numCache>
                <c:formatCode>mmm\-yy</c:formatCode>
                <c:ptCount val="61"/>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pt idx="13">
                  <c:v>44470</c:v>
                </c:pt>
                <c:pt idx="14">
                  <c:v>44501</c:v>
                </c:pt>
                <c:pt idx="15">
                  <c:v>44531</c:v>
                </c:pt>
                <c:pt idx="16">
                  <c:v>44562</c:v>
                </c:pt>
                <c:pt idx="17">
                  <c:v>44593</c:v>
                </c:pt>
                <c:pt idx="18">
                  <c:v>44621</c:v>
                </c:pt>
                <c:pt idx="19">
                  <c:v>44652</c:v>
                </c:pt>
                <c:pt idx="20">
                  <c:v>44682</c:v>
                </c:pt>
                <c:pt idx="21">
                  <c:v>44713</c:v>
                </c:pt>
                <c:pt idx="22">
                  <c:v>44743</c:v>
                </c:pt>
                <c:pt idx="23">
                  <c:v>44774</c:v>
                </c:pt>
                <c:pt idx="24">
                  <c:v>44805</c:v>
                </c:pt>
                <c:pt idx="25">
                  <c:v>44835</c:v>
                </c:pt>
                <c:pt idx="26">
                  <c:v>44866</c:v>
                </c:pt>
                <c:pt idx="27">
                  <c:v>44896</c:v>
                </c:pt>
                <c:pt idx="28">
                  <c:v>44927</c:v>
                </c:pt>
                <c:pt idx="29">
                  <c:v>44958</c:v>
                </c:pt>
                <c:pt idx="30">
                  <c:v>44986</c:v>
                </c:pt>
                <c:pt idx="31">
                  <c:v>45017</c:v>
                </c:pt>
                <c:pt idx="32">
                  <c:v>45047</c:v>
                </c:pt>
                <c:pt idx="33">
                  <c:v>45078</c:v>
                </c:pt>
                <c:pt idx="34">
                  <c:v>45108</c:v>
                </c:pt>
                <c:pt idx="35">
                  <c:v>45139</c:v>
                </c:pt>
                <c:pt idx="36">
                  <c:v>45170</c:v>
                </c:pt>
                <c:pt idx="37">
                  <c:v>45200</c:v>
                </c:pt>
                <c:pt idx="38">
                  <c:v>45231</c:v>
                </c:pt>
                <c:pt idx="39">
                  <c:v>45261</c:v>
                </c:pt>
                <c:pt idx="40">
                  <c:v>45292</c:v>
                </c:pt>
                <c:pt idx="41">
                  <c:v>45323</c:v>
                </c:pt>
                <c:pt idx="42">
                  <c:v>45352</c:v>
                </c:pt>
                <c:pt idx="43">
                  <c:v>45383</c:v>
                </c:pt>
                <c:pt idx="44">
                  <c:v>45413</c:v>
                </c:pt>
                <c:pt idx="45">
                  <c:v>45444</c:v>
                </c:pt>
                <c:pt idx="46">
                  <c:v>45474</c:v>
                </c:pt>
                <c:pt idx="47">
                  <c:v>45505</c:v>
                </c:pt>
                <c:pt idx="48">
                  <c:v>45536</c:v>
                </c:pt>
                <c:pt idx="49">
                  <c:v>45566</c:v>
                </c:pt>
                <c:pt idx="50">
                  <c:v>45597</c:v>
                </c:pt>
                <c:pt idx="51">
                  <c:v>45627</c:v>
                </c:pt>
                <c:pt idx="52">
                  <c:v>45658</c:v>
                </c:pt>
                <c:pt idx="53">
                  <c:v>45689</c:v>
                </c:pt>
                <c:pt idx="54">
                  <c:v>45717</c:v>
                </c:pt>
                <c:pt idx="55">
                  <c:v>45748</c:v>
                </c:pt>
                <c:pt idx="56">
                  <c:v>45778</c:v>
                </c:pt>
                <c:pt idx="57">
                  <c:v>45809</c:v>
                </c:pt>
                <c:pt idx="58">
                  <c:v>45839</c:v>
                </c:pt>
                <c:pt idx="59">
                  <c:v>45870</c:v>
                </c:pt>
                <c:pt idx="60">
                  <c:v>45901</c:v>
                </c:pt>
              </c:numCache>
            </c:numRef>
          </c:cat>
          <c:val>
            <c:numRef>
              <c:f>'P &amp; LR Migration'!$B$361:$B$421</c:f>
              <c:numCache>
                <c:formatCode>#,##0</c:formatCode>
                <c:ptCount val="61"/>
                <c:pt idx="0">
                  <c:v>1220</c:v>
                </c:pt>
                <c:pt idx="1">
                  <c:v>1555</c:v>
                </c:pt>
                <c:pt idx="2">
                  <c:v>1583</c:v>
                </c:pt>
                <c:pt idx="3">
                  <c:v>1570</c:v>
                </c:pt>
                <c:pt idx="4">
                  <c:v>1595</c:v>
                </c:pt>
                <c:pt idx="5">
                  <c:v>1598</c:v>
                </c:pt>
                <c:pt idx="6">
                  <c:v>1814</c:v>
                </c:pt>
                <c:pt idx="7">
                  <c:v>2070</c:v>
                </c:pt>
                <c:pt idx="8">
                  <c:v>1893</c:v>
                </c:pt>
                <c:pt idx="9">
                  <c:v>1796</c:v>
                </c:pt>
                <c:pt idx="10">
                  <c:v>2152</c:v>
                </c:pt>
                <c:pt idx="11">
                  <c:v>1183</c:v>
                </c:pt>
                <c:pt idx="12">
                  <c:v>995</c:v>
                </c:pt>
                <c:pt idx="13">
                  <c:v>1292</c:v>
                </c:pt>
                <c:pt idx="14">
                  <c:v>1408</c:v>
                </c:pt>
                <c:pt idx="15">
                  <c:v>2012</c:v>
                </c:pt>
                <c:pt idx="16">
                  <c:v>1315</c:v>
                </c:pt>
                <c:pt idx="17">
                  <c:v>949</c:v>
                </c:pt>
                <c:pt idx="18">
                  <c:v>2879</c:v>
                </c:pt>
                <c:pt idx="19">
                  <c:v>2799</c:v>
                </c:pt>
                <c:pt idx="20">
                  <c:v>2622</c:v>
                </c:pt>
                <c:pt idx="21">
                  <c:v>2980</c:v>
                </c:pt>
                <c:pt idx="22">
                  <c:v>4102</c:v>
                </c:pt>
                <c:pt idx="23">
                  <c:v>4125</c:v>
                </c:pt>
                <c:pt idx="24">
                  <c:v>5869</c:v>
                </c:pt>
                <c:pt idx="25">
                  <c:v>5185</c:v>
                </c:pt>
                <c:pt idx="26">
                  <c:v>6414</c:v>
                </c:pt>
                <c:pt idx="27">
                  <c:v>5966</c:v>
                </c:pt>
                <c:pt idx="28">
                  <c:v>6263</c:v>
                </c:pt>
                <c:pt idx="29">
                  <c:v>9975</c:v>
                </c:pt>
                <c:pt idx="30">
                  <c:v>9698</c:v>
                </c:pt>
                <c:pt idx="31">
                  <c:v>7095</c:v>
                </c:pt>
                <c:pt idx="32">
                  <c:v>7531</c:v>
                </c:pt>
                <c:pt idx="33">
                  <c:v>7630</c:v>
                </c:pt>
                <c:pt idx="34">
                  <c:v>7262</c:v>
                </c:pt>
                <c:pt idx="35">
                  <c:v>8408</c:v>
                </c:pt>
                <c:pt idx="36">
                  <c:v>8378</c:v>
                </c:pt>
                <c:pt idx="37">
                  <c:v>6672</c:v>
                </c:pt>
                <c:pt idx="38">
                  <c:v>6627</c:v>
                </c:pt>
                <c:pt idx="39">
                  <c:v>5795</c:v>
                </c:pt>
                <c:pt idx="40">
                  <c:v>6074</c:v>
                </c:pt>
                <c:pt idx="41">
                  <c:v>6512</c:v>
                </c:pt>
                <c:pt idx="42">
                  <c:v>5764</c:v>
                </c:pt>
                <c:pt idx="43">
                  <c:v>4622</c:v>
                </c:pt>
                <c:pt idx="44">
                  <c:v>4131</c:v>
                </c:pt>
                <c:pt idx="45">
                  <c:v>4883</c:v>
                </c:pt>
                <c:pt idx="46">
                  <c:v>6233</c:v>
                </c:pt>
                <c:pt idx="47">
                  <c:v>4688</c:v>
                </c:pt>
                <c:pt idx="48">
                  <c:v>5618</c:v>
                </c:pt>
                <c:pt idx="49">
                  <c:v>5345</c:v>
                </c:pt>
                <c:pt idx="50">
                  <c:v>5034</c:v>
                </c:pt>
                <c:pt idx="51">
                  <c:v>5191</c:v>
                </c:pt>
                <c:pt idx="52">
                  <c:v>5771</c:v>
                </c:pt>
                <c:pt idx="53">
                  <c:v>6841</c:v>
                </c:pt>
                <c:pt idx="54">
                  <c:v>4963</c:v>
                </c:pt>
                <c:pt idx="55">
                  <c:v>3750</c:v>
                </c:pt>
                <c:pt idx="56">
                  <c:v>3762</c:v>
                </c:pt>
                <c:pt idx="57">
                  <c:v>4577</c:v>
                </c:pt>
                <c:pt idx="58">
                  <c:v>5963</c:v>
                </c:pt>
                <c:pt idx="59">
                  <c:v>4338</c:v>
                </c:pt>
                <c:pt idx="60">
                  <c:v>5910</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Prices'!$A$68:$A$128</c:f>
              <c:numCache>
                <c:formatCode>mmm\-yy</c:formatCode>
                <c:ptCount val="61"/>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pt idx="18">
                  <c:v>44652</c:v>
                </c:pt>
                <c:pt idx="19">
                  <c:v>44682</c:v>
                </c:pt>
                <c:pt idx="20">
                  <c:v>44713</c:v>
                </c:pt>
                <c:pt idx="21">
                  <c:v>44743</c:v>
                </c:pt>
                <c:pt idx="22">
                  <c:v>44774</c:v>
                </c:pt>
                <c:pt idx="23">
                  <c:v>44805</c:v>
                </c:pt>
                <c:pt idx="24">
                  <c:v>44835</c:v>
                </c:pt>
                <c:pt idx="25">
                  <c:v>44866</c:v>
                </c:pt>
                <c:pt idx="26">
                  <c:v>44896</c:v>
                </c:pt>
                <c:pt idx="27">
                  <c:v>44927</c:v>
                </c:pt>
                <c:pt idx="28">
                  <c:v>44958</c:v>
                </c:pt>
                <c:pt idx="29">
                  <c:v>44986</c:v>
                </c:pt>
                <c:pt idx="30">
                  <c:v>45017</c:v>
                </c:pt>
                <c:pt idx="31">
                  <c:v>45047</c:v>
                </c:pt>
                <c:pt idx="32">
                  <c:v>45078</c:v>
                </c:pt>
                <c:pt idx="33">
                  <c:v>45108</c:v>
                </c:pt>
                <c:pt idx="34">
                  <c:v>45139</c:v>
                </c:pt>
                <c:pt idx="35">
                  <c:v>45170</c:v>
                </c:pt>
                <c:pt idx="36">
                  <c:v>45200</c:v>
                </c:pt>
                <c:pt idx="37">
                  <c:v>45231</c:v>
                </c:pt>
                <c:pt idx="38">
                  <c:v>45261</c:v>
                </c:pt>
                <c:pt idx="39">
                  <c:v>45292</c:v>
                </c:pt>
                <c:pt idx="40">
                  <c:v>45323</c:v>
                </c:pt>
                <c:pt idx="41">
                  <c:v>45352</c:v>
                </c:pt>
                <c:pt idx="42">
                  <c:v>45383</c:v>
                </c:pt>
                <c:pt idx="43">
                  <c:v>45413</c:v>
                </c:pt>
                <c:pt idx="44">
                  <c:v>45444</c:v>
                </c:pt>
                <c:pt idx="45">
                  <c:v>45474</c:v>
                </c:pt>
                <c:pt idx="46">
                  <c:v>45505</c:v>
                </c:pt>
                <c:pt idx="47">
                  <c:v>45536</c:v>
                </c:pt>
                <c:pt idx="48">
                  <c:v>45566</c:v>
                </c:pt>
                <c:pt idx="49">
                  <c:v>45597</c:v>
                </c:pt>
                <c:pt idx="50">
                  <c:v>45627</c:v>
                </c:pt>
                <c:pt idx="51">
                  <c:v>45658</c:v>
                </c:pt>
                <c:pt idx="52">
                  <c:v>45689</c:v>
                </c:pt>
                <c:pt idx="53">
                  <c:v>45717</c:v>
                </c:pt>
                <c:pt idx="54">
                  <c:v>45748</c:v>
                </c:pt>
                <c:pt idx="55">
                  <c:v>45778</c:v>
                </c:pt>
                <c:pt idx="56">
                  <c:v>45809</c:v>
                </c:pt>
                <c:pt idx="57">
                  <c:v>45839</c:v>
                </c:pt>
                <c:pt idx="58">
                  <c:v>45870</c:v>
                </c:pt>
                <c:pt idx="59">
                  <c:v>45901</c:v>
                </c:pt>
                <c:pt idx="60">
                  <c:v>45931</c:v>
                </c:pt>
              </c:numCache>
            </c:numRef>
          </c:cat>
          <c:val>
            <c:numRef>
              <c:f>'Residential Median Prices'!$E$68:$E$128</c:f>
              <c:numCache>
                <c:formatCode>General</c:formatCode>
                <c:ptCount val="61"/>
                <c:pt idx="0">
                  <c:v>3234</c:v>
                </c:pt>
                <c:pt idx="1">
                  <c:v>3857</c:v>
                </c:pt>
                <c:pt idx="2">
                  <c:v>3525</c:v>
                </c:pt>
                <c:pt idx="3">
                  <c:v>1951</c:v>
                </c:pt>
                <c:pt idx="4">
                  <c:v>2912</c:v>
                </c:pt>
                <c:pt idx="5">
                  <c:v>4013</c:v>
                </c:pt>
                <c:pt idx="6">
                  <c:v>2682</c:v>
                </c:pt>
                <c:pt idx="7">
                  <c:v>2834</c:v>
                </c:pt>
                <c:pt idx="8">
                  <c:v>2853</c:v>
                </c:pt>
                <c:pt idx="9">
                  <c:v>2767</c:v>
                </c:pt>
                <c:pt idx="10">
                  <c:v>2418</c:v>
                </c:pt>
                <c:pt idx="11">
                  <c:v>1410</c:v>
                </c:pt>
                <c:pt idx="12">
                  <c:v>2688</c:v>
                </c:pt>
                <c:pt idx="13">
                  <c:v>3182</c:v>
                </c:pt>
                <c:pt idx="14">
                  <c:v>2411</c:v>
                </c:pt>
                <c:pt idx="15">
                  <c:v>1346</c:v>
                </c:pt>
                <c:pt idx="16">
                  <c:v>1789</c:v>
                </c:pt>
                <c:pt idx="17">
                  <c:v>2412</c:v>
                </c:pt>
                <c:pt idx="18">
                  <c:v>1634</c:v>
                </c:pt>
                <c:pt idx="19">
                  <c:v>1872</c:v>
                </c:pt>
                <c:pt idx="20">
                  <c:v>1709</c:v>
                </c:pt>
                <c:pt idx="21">
                  <c:v>1485</c:v>
                </c:pt>
                <c:pt idx="22">
                  <c:v>1539</c:v>
                </c:pt>
                <c:pt idx="23">
                  <c:v>1700</c:v>
                </c:pt>
                <c:pt idx="24">
                  <c:v>1632</c:v>
                </c:pt>
                <c:pt idx="25">
                  <c:v>1847</c:v>
                </c:pt>
                <c:pt idx="26">
                  <c:v>1372</c:v>
                </c:pt>
                <c:pt idx="27">
                  <c:v>961</c:v>
                </c:pt>
                <c:pt idx="28">
                  <c:v>1102</c:v>
                </c:pt>
                <c:pt idx="29">
                  <c:v>1890</c:v>
                </c:pt>
                <c:pt idx="30">
                  <c:v>1306</c:v>
                </c:pt>
                <c:pt idx="31">
                  <c:v>1834</c:v>
                </c:pt>
                <c:pt idx="32">
                  <c:v>1945</c:v>
                </c:pt>
                <c:pt idx="33">
                  <c:v>1695</c:v>
                </c:pt>
                <c:pt idx="34">
                  <c:v>1868</c:v>
                </c:pt>
                <c:pt idx="35">
                  <c:v>2013</c:v>
                </c:pt>
                <c:pt idx="36">
                  <c:v>1830</c:v>
                </c:pt>
                <c:pt idx="37">
                  <c:v>2092</c:v>
                </c:pt>
                <c:pt idx="38">
                  <c:v>1545</c:v>
                </c:pt>
                <c:pt idx="39">
                  <c:v>849</c:v>
                </c:pt>
                <c:pt idx="40">
                  <c:v>1819</c:v>
                </c:pt>
                <c:pt idx="41">
                  <c:v>2136</c:v>
                </c:pt>
                <c:pt idx="42">
                  <c:v>1848</c:v>
                </c:pt>
                <c:pt idx="43">
                  <c:v>1986</c:v>
                </c:pt>
                <c:pt idx="44">
                  <c:v>1506</c:v>
                </c:pt>
                <c:pt idx="45">
                  <c:v>1908</c:v>
                </c:pt>
                <c:pt idx="46">
                  <c:v>1985</c:v>
                </c:pt>
                <c:pt idx="47">
                  <c:v>1980</c:v>
                </c:pt>
                <c:pt idx="48">
                  <c:v>2290</c:v>
                </c:pt>
                <c:pt idx="49">
                  <c:v>2332</c:v>
                </c:pt>
                <c:pt idx="50">
                  <c:v>1809</c:v>
                </c:pt>
                <c:pt idx="51">
                  <c:v>906</c:v>
                </c:pt>
                <c:pt idx="52">
                  <c:v>1880</c:v>
                </c:pt>
                <c:pt idx="53">
                  <c:v>2428</c:v>
                </c:pt>
                <c:pt idx="54">
                  <c:v>2065</c:v>
                </c:pt>
                <c:pt idx="55">
                  <c:v>2171</c:v>
                </c:pt>
                <c:pt idx="56">
                  <c:v>1821</c:v>
                </c:pt>
                <c:pt idx="57">
                  <c:v>2035</c:v>
                </c:pt>
                <c:pt idx="58">
                  <c:v>1893</c:v>
                </c:pt>
                <c:pt idx="59">
                  <c:v>2041</c:v>
                </c:pt>
                <c:pt idx="60">
                  <c:v>2305</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Prices'!$A$68:$A$128</c:f>
              <c:numCache>
                <c:formatCode>mmm\-yy</c:formatCode>
                <c:ptCount val="61"/>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pt idx="18">
                  <c:v>44652</c:v>
                </c:pt>
                <c:pt idx="19">
                  <c:v>44682</c:v>
                </c:pt>
                <c:pt idx="20">
                  <c:v>44713</c:v>
                </c:pt>
                <c:pt idx="21">
                  <c:v>44743</c:v>
                </c:pt>
                <c:pt idx="22">
                  <c:v>44774</c:v>
                </c:pt>
                <c:pt idx="23">
                  <c:v>44805</c:v>
                </c:pt>
                <c:pt idx="24">
                  <c:v>44835</c:v>
                </c:pt>
                <c:pt idx="25">
                  <c:v>44866</c:v>
                </c:pt>
                <c:pt idx="26">
                  <c:v>44896</c:v>
                </c:pt>
                <c:pt idx="27">
                  <c:v>44927</c:v>
                </c:pt>
                <c:pt idx="28">
                  <c:v>44958</c:v>
                </c:pt>
                <c:pt idx="29">
                  <c:v>44986</c:v>
                </c:pt>
                <c:pt idx="30">
                  <c:v>45017</c:v>
                </c:pt>
                <c:pt idx="31">
                  <c:v>45047</c:v>
                </c:pt>
                <c:pt idx="32">
                  <c:v>45078</c:v>
                </c:pt>
                <c:pt idx="33">
                  <c:v>45108</c:v>
                </c:pt>
                <c:pt idx="34">
                  <c:v>45139</c:v>
                </c:pt>
                <c:pt idx="35">
                  <c:v>45170</c:v>
                </c:pt>
                <c:pt idx="36">
                  <c:v>45200</c:v>
                </c:pt>
                <c:pt idx="37">
                  <c:v>45231</c:v>
                </c:pt>
                <c:pt idx="38">
                  <c:v>45261</c:v>
                </c:pt>
                <c:pt idx="39">
                  <c:v>45292</c:v>
                </c:pt>
                <c:pt idx="40">
                  <c:v>45323</c:v>
                </c:pt>
                <c:pt idx="41">
                  <c:v>45352</c:v>
                </c:pt>
                <c:pt idx="42">
                  <c:v>45383</c:v>
                </c:pt>
                <c:pt idx="43">
                  <c:v>45413</c:v>
                </c:pt>
                <c:pt idx="44">
                  <c:v>45444</c:v>
                </c:pt>
                <c:pt idx="45">
                  <c:v>45474</c:v>
                </c:pt>
                <c:pt idx="46">
                  <c:v>45505</c:v>
                </c:pt>
                <c:pt idx="47">
                  <c:v>45536</c:v>
                </c:pt>
                <c:pt idx="48">
                  <c:v>45566</c:v>
                </c:pt>
                <c:pt idx="49">
                  <c:v>45597</c:v>
                </c:pt>
                <c:pt idx="50">
                  <c:v>45627</c:v>
                </c:pt>
                <c:pt idx="51">
                  <c:v>45658</c:v>
                </c:pt>
                <c:pt idx="52">
                  <c:v>45689</c:v>
                </c:pt>
                <c:pt idx="53">
                  <c:v>45717</c:v>
                </c:pt>
                <c:pt idx="54">
                  <c:v>45748</c:v>
                </c:pt>
                <c:pt idx="55">
                  <c:v>45778</c:v>
                </c:pt>
                <c:pt idx="56">
                  <c:v>45809</c:v>
                </c:pt>
                <c:pt idx="57">
                  <c:v>45839</c:v>
                </c:pt>
                <c:pt idx="58">
                  <c:v>45870</c:v>
                </c:pt>
                <c:pt idx="59">
                  <c:v>45901</c:v>
                </c:pt>
                <c:pt idx="60">
                  <c:v>45931</c:v>
                </c:pt>
              </c:numCache>
            </c:numRef>
          </c:cat>
          <c:val>
            <c:numRef>
              <c:f>'Residential Median Prices'!$B$68:$B$128</c:f>
              <c:numCache>
                <c:formatCode>_-"$"* #,##0_-;\-"$"* #,##0_-;_-"$"* "-"??_-;_-@_-</c:formatCode>
                <c:ptCount val="61"/>
                <c:pt idx="0">
                  <c:v>1000000</c:v>
                </c:pt>
                <c:pt idx="1">
                  <c:v>1030000</c:v>
                </c:pt>
                <c:pt idx="2">
                  <c:v>1040000</c:v>
                </c:pt>
                <c:pt idx="3">
                  <c:v>1000000</c:v>
                </c:pt>
                <c:pt idx="4">
                  <c:v>1100000</c:v>
                </c:pt>
                <c:pt idx="5">
                  <c:v>1120000</c:v>
                </c:pt>
                <c:pt idx="6">
                  <c:v>1125000</c:v>
                </c:pt>
                <c:pt idx="7">
                  <c:v>1148000</c:v>
                </c:pt>
                <c:pt idx="8">
                  <c:v>1150000</c:v>
                </c:pt>
                <c:pt idx="9">
                  <c:v>1175000</c:v>
                </c:pt>
                <c:pt idx="10">
                  <c:v>1200000</c:v>
                </c:pt>
                <c:pt idx="11">
                  <c:v>1150000</c:v>
                </c:pt>
                <c:pt idx="12">
                  <c:v>1250000</c:v>
                </c:pt>
                <c:pt idx="13">
                  <c:v>1300000</c:v>
                </c:pt>
                <c:pt idx="14">
                  <c:v>1290000</c:v>
                </c:pt>
                <c:pt idx="15">
                  <c:v>1200000</c:v>
                </c:pt>
                <c:pt idx="16">
                  <c:v>1190000</c:v>
                </c:pt>
                <c:pt idx="17">
                  <c:v>1200000</c:v>
                </c:pt>
                <c:pt idx="18">
                  <c:v>1170000</c:v>
                </c:pt>
                <c:pt idx="19">
                  <c:v>1125000</c:v>
                </c:pt>
                <c:pt idx="20">
                  <c:v>1156000</c:v>
                </c:pt>
                <c:pt idx="21">
                  <c:v>1100000</c:v>
                </c:pt>
                <c:pt idx="22">
                  <c:v>1100000</c:v>
                </c:pt>
                <c:pt idx="23">
                  <c:v>1038000</c:v>
                </c:pt>
                <c:pt idx="24">
                  <c:v>1082000</c:v>
                </c:pt>
                <c:pt idx="25">
                  <c:v>1060000</c:v>
                </c:pt>
                <c:pt idx="26">
                  <c:v>1045000</c:v>
                </c:pt>
                <c:pt idx="27">
                  <c:v>943000</c:v>
                </c:pt>
                <c:pt idx="28">
                  <c:v>1005000</c:v>
                </c:pt>
                <c:pt idx="29">
                  <c:v>1000000</c:v>
                </c:pt>
                <c:pt idx="30">
                  <c:v>990000</c:v>
                </c:pt>
                <c:pt idx="31">
                  <c:v>991888</c:v>
                </c:pt>
                <c:pt idx="32">
                  <c:v>1000000</c:v>
                </c:pt>
                <c:pt idx="33">
                  <c:v>990000</c:v>
                </c:pt>
                <c:pt idx="34">
                  <c:v>1000500</c:v>
                </c:pt>
                <c:pt idx="35">
                  <c:v>1022500</c:v>
                </c:pt>
                <c:pt idx="36">
                  <c:v>1045000</c:v>
                </c:pt>
                <c:pt idx="37">
                  <c:v>1055000</c:v>
                </c:pt>
                <c:pt idx="38">
                  <c:v>1045000</c:v>
                </c:pt>
                <c:pt idx="39">
                  <c:v>977000</c:v>
                </c:pt>
                <c:pt idx="40">
                  <c:v>1020000</c:v>
                </c:pt>
                <c:pt idx="41">
                  <c:v>1070000</c:v>
                </c:pt>
                <c:pt idx="42">
                  <c:v>1042000</c:v>
                </c:pt>
                <c:pt idx="43">
                  <c:v>1010000</c:v>
                </c:pt>
                <c:pt idx="44">
                  <c:v>1025000</c:v>
                </c:pt>
                <c:pt idx="45">
                  <c:v>950000</c:v>
                </c:pt>
                <c:pt idx="46">
                  <c:v>952000</c:v>
                </c:pt>
                <c:pt idx="47">
                  <c:v>970000</c:v>
                </c:pt>
                <c:pt idx="48">
                  <c:v>997000</c:v>
                </c:pt>
                <c:pt idx="49">
                  <c:v>1027000</c:v>
                </c:pt>
                <c:pt idx="50">
                  <c:v>1006000</c:v>
                </c:pt>
                <c:pt idx="51">
                  <c:v>949000</c:v>
                </c:pt>
                <c:pt idx="52">
                  <c:v>1002000</c:v>
                </c:pt>
                <c:pt idx="53">
                  <c:v>1040000</c:v>
                </c:pt>
                <c:pt idx="54">
                  <c:v>1000000</c:v>
                </c:pt>
                <c:pt idx="55">
                  <c:v>980000</c:v>
                </c:pt>
                <c:pt idx="56">
                  <c:v>990000</c:v>
                </c:pt>
                <c:pt idx="57">
                  <c:v>970000</c:v>
                </c:pt>
                <c:pt idx="58">
                  <c:v>950000</c:v>
                </c:pt>
                <c:pt idx="59">
                  <c:v>975000</c:v>
                </c:pt>
                <c:pt idx="60">
                  <c:v>1033000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Prices'!$A$68:$A$128</c:f>
              <c:numCache>
                <c:formatCode>mmm\-yy</c:formatCode>
                <c:ptCount val="61"/>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pt idx="18">
                  <c:v>44652</c:v>
                </c:pt>
                <c:pt idx="19">
                  <c:v>44682</c:v>
                </c:pt>
                <c:pt idx="20">
                  <c:v>44713</c:v>
                </c:pt>
                <c:pt idx="21">
                  <c:v>44743</c:v>
                </c:pt>
                <c:pt idx="22">
                  <c:v>44774</c:v>
                </c:pt>
                <c:pt idx="23">
                  <c:v>44805</c:v>
                </c:pt>
                <c:pt idx="24">
                  <c:v>44835</c:v>
                </c:pt>
                <c:pt idx="25">
                  <c:v>44866</c:v>
                </c:pt>
                <c:pt idx="26">
                  <c:v>44896</c:v>
                </c:pt>
                <c:pt idx="27">
                  <c:v>44927</c:v>
                </c:pt>
                <c:pt idx="28">
                  <c:v>44958</c:v>
                </c:pt>
                <c:pt idx="29">
                  <c:v>44986</c:v>
                </c:pt>
                <c:pt idx="30">
                  <c:v>45017</c:v>
                </c:pt>
                <c:pt idx="31">
                  <c:v>45047</c:v>
                </c:pt>
                <c:pt idx="32">
                  <c:v>45078</c:v>
                </c:pt>
                <c:pt idx="33">
                  <c:v>45108</c:v>
                </c:pt>
                <c:pt idx="34">
                  <c:v>45139</c:v>
                </c:pt>
                <c:pt idx="35">
                  <c:v>45170</c:v>
                </c:pt>
                <c:pt idx="36">
                  <c:v>45200</c:v>
                </c:pt>
                <c:pt idx="37">
                  <c:v>45231</c:v>
                </c:pt>
                <c:pt idx="38">
                  <c:v>45261</c:v>
                </c:pt>
                <c:pt idx="39">
                  <c:v>45292</c:v>
                </c:pt>
                <c:pt idx="40">
                  <c:v>45323</c:v>
                </c:pt>
                <c:pt idx="41">
                  <c:v>45352</c:v>
                </c:pt>
                <c:pt idx="42">
                  <c:v>45383</c:v>
                </c:pt>
                <c:pt idx="43">
                  <c:v>45413</c:v>
                </c:pt>
                <c:pt idx="44">
                  <c:v>45444</c:v>
                </c:pt>
                <c:pt idx="45">
                  <c:v>45474</c:v>
                </c:pt>
                <c:pt idx="46">
                  <c:v>45505</c:v>
                </c:pt>
                <c:pt idx="47">
                  <c:v>45536</c:v>
                </c:pt>
                <c:pt idx="48">
                  <c:v>45566</c:v>
                </c:pt>
                <c:pt idx="49">
                  <c:v>45597</c:v>
                </c:pt>
                <c:pt idx="50">
                  <c:v>45627</c:v>
                </c:pt>
                <c:pt idx="51">
                  <c:v>45658</c:v>
                </c:pt>
                <c:pt idx="52">
                  <c:v>45689</c:v>
                </c:pt>
                <c:pt idx="53">
                  <c:v>45717</c:v>
                </c:pt>
                <c:pt idx="54">
                  <c:v>45748</c:v>
                </c:pt>
                <c:pt idx="55">
                  <c:v>45778</c:v>
                </c:pt>
                <c:pt idx="56">
                  <c:v>45809</c:v>
                </c:pt>
                <c:pt idx="57">
                  <c:v>45839</c:v>
                </c:pt>
                <c:pt idx="58">
                  <c:v>45870</c:v>
                </c:pt>
                <c:pt idx="59">
                  <c:v>45901</c:v>
                </c:pt>
                <c:pt idx="60">
                  <c:v>45931</c:v>
                </c:pt>
              </c:numCache>
            </c:numRef>
          </c:cat>
          <c:val>
            <c:numRef>
              <c:f>'Residential Median Prices'!$D$68:$D$128</c:f>
              <c:numCache>
                <c:formatCode>0%</c:formatCode>
                <c:ptCount val="61"/>
                <c:pt idx="0">
                  <c:v>0.15207373271889402</c:v>
                </c:pt>
                <c:pt idx="1">
                  <c:v>0.16384180790960451</c:v>
                </c:pt>
                <c:pt idx="2">
                  <c:v>0.16853932584269662</c:v>
                </c:pt>
                <c:pt idx="3">
                  <c:v>0.14678899082568808</c:v>
                </c:pt>
                <c:pt idx="4">
                  <c:v>0.24293785310734464</c:v>
                </c:pt>
                <c:pt idx="5">
                  <c:v>0.17894736842105263</c:v>
                </c:pt>
                <c:pt idx="6">
                  <c:v>0.21621621621621623</c:v>
                </c:pt>
                <c:pt idx="7">
                  <c:v>0.26153846153846155</c:v>
                </c:pt>
                <c:pt idx="8">
                  <c:v>0.23922413793103448</c:v>
                </c:pt>
                <c:pt idx="9">
                  <c:v>0.27717391304347827</c:v>
                </c:pt>
                <c:pt idx="10">
                  <c:v>0.26315789473684209</c:v>
                </c:pt>
                <c:pt idx="11">
                  <c:v>0.20418848167539266</c:v>
                </c:pt>
                <c:pt idx="12">
                  <c:v>0.25</c:v>
                </c:pt>
                <c:pt idx="13">
                  <c:v>0.26213592233009708</c:v>
                </c:pt>
                <c:pt idx="14">
                  <c:v>0.24038461538461539</c:v>
                </c:pt>
                <c:pt idx="15">
                  <c:v>0.2</c:v>
                </c:pt>
                <c:pt idx="16">
                  <c:v>8.1818181818181818E-2</c:v>
                </c:pt>
                <c:pt idx="17">
                  <c:v>7.1428571428571425E-2</c:v>
                </c:pt>
                <c:pt idx="18">
                  <c:v>0.04</c:v>
                </c:pt>
                <c:pt idx="19">
                  <c:v>-2.0034843205574911E-2</c:v>
                </c:pt>
                <c:pt idx="20">
                  <c:v>5.2173913043478265E-3</c:v>
                </c:pt>
                <c:pt idx="21">
                  <c:v>-6.3829787234042548E-2</c:v>
                </c:pt>
                <c:pt idx="22">
                  <c:v>-8.3333333333333329E-2</c:v>
                </c:pt>
                <c:pt idx="23">
                  <c:v>-9.7391304347826085E-2</c:v>
                </c:pt>
                <c:pt idx="24">
                  <c:v>-0.13439999999999999</c:v>
                </c:pt>
                <c:pt idx="25">
                  <c:v>-0.18461538461538463</c:v>
                </c:pt>
                <c:pt idx="26">
                  <c:v>-0.18992248062015504</c:v>
                </c:pt>
                <c:pt idx="27">
                  <c:v>-0.21416666666666667</c:v>
                </c:pt>
                <c:pt idx="28">
                  <c:v>-0.15546218487394958</c:v>
                </c:pt>
                <c:pt idx="29">
                  <c:v>-0.16666666666666666</c:v>
                </c:pt>
                <c:pt idx="30">
                  <c:v>-0.15384615384615385</c:v>
                </c:pt>
                <c:pt idx="31">
                  <c:v>-0.11832177777777778</c:v>
                </c:pt>
                <c:pt idx="32">
                  <c:v>-0.13494809688581316</c:v>
                </c:pt>
                <c:pt idx="33">
                  <c:v>-0.1</c:v>
                </c:pt>
                <c:pt idx="34">
                  <c:v>-9.0454545454545454E-2</c:v>
                </c:pt>
                <c:pt idx="35">
                  <c:v>-1.4932562620423893E-2</c:v>
                </c:pt>
                <c:pt idx="36">
                  <c:v>-3.4195933456561925E-2</c:v>
                </c:pt>
                <c:pt idx="37">
                  <c:v>-4.7169811320754715E-3</c:v>
                </c:pt>
                <c:pt idx="38">
                  <c:v>0</c:v>
                </c:pt>
                <c:pt idx="39">
                  <c:v>3.6055143160127257E-2</c:v>
                </c:pt>
                <c:pt idx="40">
                  <c:v>1.4925373134328358E-2</c:v>
                </c:pt>
                <c:pt idx="41">
                  <c:v>7.0000000000000007E-2</c:v>
                </c:pt>
                <c:pt idx="42">
                  <c:v>5.2525252525252523E-2</c:v>
                </c:pt>
                <c:pt idx="43">
                  <c:v>1.8260126143274241E-2</c:v>
                </c:pt>
                <c:pt idx="44">
                  <c:v>2.5000000000000001E-2</c:v>
                </c:pt>
                <c:pt idx="45">
                  <c:v>-4.0404040404040407E-2</c:v>
                </c:pt>
                <c:pt idx="46">
                  <c:v>-4.847576211894053E-2</c:v>
                </c:pt>
                <c:pt idx="47">
                  <c:v>-5.1344743276283619E-2</c:v>
                </c:pt>
                <c:pt idx="48">
                  <c:v>-4.5933014354066985E-2</c:v>
                </c:pt>
                <c:pt idx="49">
                  <c:v>-2.6540284360189573E-2</c:v>
                </c:pt>
                <c:pt idx="50">
                  <c:v>-3.7320574162679428E-2</c:v>
                </c:pt>
                <c:pt idx="51">
                  <c:v>-2.8659160696008188E-2</c:v>
                </c:pt>
                <c:pt idx="52">
                  <c:v>-1.7647058823529412E-2</c:v>
                </c:pt>
                <c:pt idx="53">
                  <c:v>-2.8037383177570093E-2</c:v>
                </c:pt>
                <c:pt idx="54">
                  <c:v>-4.0307101727447218E-2</c:v>
                </c:pt>
                <c:pt idx="55">
                  <c:v>-2.9702970297029702E-2</c:v>
                </c:pt>
                <c:pt idx="56">
                  <c:v>-3.4146341463414637E-2</c:v>
                </c:pt>
                <c:pt idx="57">
                  <c:v>2.1052631578947368E-2</c:v>
                </c:pt>
                <c:pt idx="58">
                  <c:v>-2.1008403361344537E-3</c:v>
                </c:pt>
                <c:pt idx="59">
                  <c:v>5.1546391752577319E-3</c:v>
                </c:pt>
                <c:pt idx="60">
                  <c:v>3.6108324974924777E-2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Consented'!$B$143:$B$167</c:f>
              <c:numCache>
                <c:formatCode>General</c:formatCode>
                <c:ptCount val="25"/>
                <c:pt idx="0">
                  <c:v>369</c:v>
                </c:pt>
                <c:pt idx="1">
                  <c:v>323</c:v>
                </c:pt>
                <c:pt idx="2">
                  <c:v>385</c:v>
                </c:pt>
                <c:pt idx="3">
                  <c:v>311</c:v>
                </c:pt>
                <c:pt idx="4">
                  <c:v>244</c:v>
                </c:pt>
                <c:pt idx="5">
                  <c:v>358</c:v>
                </c:pt>
                <c:pt idx="6">
                  <c:v>340</c:v>
                </c:pt>
                <c:pt idx="7">
                  <c:v>397</c:v>
                </c:pt>
                <c:pt idx="8">
                  <c:v>430</c:v>
                </c:pt>
                <c:pt idx="9">
                  <c:v>288</c:v>
                </c:pt>
                <c:pt idx="10">
                  <c:v>465</c:v>
                </c:pt>
                <c:pt idx="11">
                  <c:v>418</c:v>
                </c:pt>
                <c:pt idx="12">
                  <c:v>404</c:v>
                </c:pt>
                <c:pt idx="13">
                  <c:v>384</c:v>
                </c:pt>
                <c:pt idx="14">
                  <c:v>358</c:v>
                </c:pt>
                <c:pt idx="15">
                  <c:v>241</c:v>
                </c:pt>
                <c:pt idx="16">
                  <c:v>319</c:v>
                </c:pt>
                <c:pt idx="17">
                  <c:v>366</c:v>
                </c:pt>
                <c:pt idx="18">
                  <c:v>447</c:v>
                </c:pt>
                <c:pt idx="19">
                  <c:v>333</c:v>
                </c:pt>
                <c:pt idx="20">
                  <c:v>426</c:v>
                </c:pt>
                <c:pt idx="21">
                  <c:v>351</c:v>
                </c:pt>
                <c:pt idx="22">
                  <c:v>458</c:v>
                </c:pt>
                <c:pt idx="23">
                  <c:v>515</c:v>
                </c:pt>
                <c:pt idx="24">
                  <c:v>519</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Consented'!$C$143:$C$167</c:f>
              <c:numCache>
                <c:formatCode>General</c:formatCode>
                <c:ptCount val="25"/>
                <c:pt idx="0">
                  <c:v>149</c:v>
                </c:pt>
                <c:pt idx="1">
                  <c:v>43</c:v>
                </c:pt>
                <c:pt idx="2">
                  <c:v>90</c:v>
                </c:pt>
                <c:pt idx="3">
                  <c:v>80</c:v>
                </c:pt>
                <c:pt idx="4">
                  <c:v>80</c:v>
                </c:pt>
                <c:pt idx="5">
                  <c:v>135</c:v>
                </c:pt>
                <c:pt idx="6">
                  <c:v>97</c:v>
                </c:pt>
                <c:pt idx="7">
                  <c:v>81</c:v>
                </c:pt>
                <c:pt idx="8">
                  <c:v>66</c:v>
                </c:pt>
                <c:pt idx="9">
                  <c:v>27</c:v>
                </c:pt>
                <c:pt idx="10">
                  <c:v>35</c:v>
                </c:pt>
                <c:pt idx="11">
                  <c:v>38</c:v>
                </c:pt>
                <c:pt idx="12">
                  <c:v>245</c:v>
                </c:pt>
                <c:pt idx="13">
                  <c:v>113</c:v>
                </c:pt>
                <c:pt idx="14">
                  <c:v>106</c:v>
                </c:pt>
                <c:pt idx="15">
                  <c:v>298</c:v>
                </c:pt>
                <c:pt idx="16">
                  <c:v>28</c:v>
                </c:pt>
                <c:pt idx="17">
                  <c:v>65</c:v>
                </c:pt>
                <c:pt idx="18">
                  <c:v>321</c:v>
                </c:pt>
                <c:pt idx="19">
                  <c:v>24</c:v>
                </c:pt>
                <c:pt idx="20">
                  <c:v>94</c:v>
                </c:pt>
                <c:pt idx="21">
                  <c:v>103</c:v>
                </c:pt>
                <c:pt idx="22">
                  <c:v>61</c:v>
                </c:pt>
                <c:pt idx="23">
                  <c:v>212</c:v>
                </c:pt>
                <c:pt idx="24">
                  <c:v>216</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Consented'!$D$143:$D$167</c:f>
              <c:numCache>
                <c:formatCode>General</c:formatCode>
                <c:ptCount val="25"/>
                <c:pt idx="0">
                  <c:v>769</c:v>
                </c:pt>
                <c:pt idx="1">
                  <c:v>770</c:v>
                </c:pt>
                <c:pt idx="2">
                  <c:v>645</c:v>
                </c:pt>
                <c:pt idx="3">
                  <c:v>521</c:v>
                </c:pt>
                <c:pt idx="4">
                  <c:v>561</c:v>
                </c:pt>
                <c:pt idx="5">
                  <c:v>648</c:v>
                </c:pt>
                <c:pt idx="6">
                  <c:v>774</c:v>
                </c:pt>
                <c:pt idx="7">
                  <c:v>737</c:v>
                </c:pt>
                <c:pt idx="8">
                  <c:v>776</c:v>
                </c:pt>
                <c:pt idx="9">
                  <c:v>405</c:v>
                </c:pt>
                <c:pt idx="10">
                  <c:v>650</c:v>
                </c:pt>
                <c:pt idx="11">
                  <c:v>561</c:v>
                </c:pt>
                <c:pt idx="12">
                  <c:v>662</c:v>
                </c:pt>
                <c:pt idx="13">
                  <c:v>724</c:v>
                </c:pt>
                <c:pt idx="14">
                  <c:v>742</c:v>
                </c:pt>
                <c:pt idx="15">
                  <c:v>405</c:v>
                </c:pt>
                <c:pt idx="16">
                  <c:v>485</c:v>
                </c:pt>
                <c:pt idx="17">
                  <c:v>648</c:v>
                </c:pt>
                <c:pt idx="18">
                  <c:v>767</c:v>
                </c:pt>
                <c:pt idx="19">
                  <c:v>624</c:v>
                </c:pt>
                <c:pt idx="20">
                  <c:v>786</c:v>
                </c:pt>
                <c:pt idx="21">
                  <c:v>710</c:v>
                </c:pt>
                <c:pt idx="22">
                  <c:v>799</c:v>
                </c:pt>
                <c:pt idx="23">
                  <c:v>612</c:v>
                </c:pt>
                <c:pt idx="24">
                  <c:v>888</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Consented'!$E$143:$E$167</c:f>
              <c:numCache>
                <c:formatCode>General</c:formatCode>
                <c:ptCount val="25"/>
                <c:pt idx="0">
                  <c:v>2</c:v>
                </c:pt>
                <c:pt idx="1">
                  <c:v>43</c:v>
                </c:pt>
                <c:pt idx="2">
                  <c:v>44</c:v>
                </c:pt>
                <c:pt idx="3">
                  <c:v>6</c:v>
                </c:pt>
                <c:pt idx="4">
                  <c:v>0</c:v>
                </c:pt>
                <c:pt idx="5">
                  <c:v>93</c:v>
                </c:pt>
                <c:pt idx="6">
                  <c:v>48</c:v>
                </c:pt>
                <c:pt idx="7">
                  <c:v>67</c:v>
                </c:pt>
                <c:pt idx="8">
                  <c:v>4</c:v>
                </c:pt>
                <c:pt idx="9">
                  <c:v>24</c:v>
                </c:pt>
                <c:pt idx="10">
                  <c:v>140</c:v>
                </c:pt>
                <c:pt idx="11">
                  <c:v>211</c:v>
                </c:pt>
                <c:pt idx="12">
                  <c:v>51</c:v>
                </c:pt>
                <c:pt idx="13">
                  <c:v>0</c:v>
                </c:pt>
                <c:pt idx="14">
                  <c:v>0</c:v>
                </c:pt>
                <c:pt idx="15">
                  <c:v>8</c:v>
                </c:pt>
                <c:pt idx="16">
                  <c:v>35</c:v>
                </c:pt>
                <c:pt idx="17">
                  <c:v>7</c:v>
                </c:pt>
                <c:pt idx="18">
                  <c:v>0</c:v>
                </c:pt>
                <c:pt idx="19">
                  <c:v>0</c:v>
                </c:pt>
                <c:pt idx="20">
                  <c:v>86</c:v>
                </c:pt>
                <c:pt idx="21">
                  <c:v>11</c:v>
                </c:pt>
                <c:pt idx="22">
                  <c:v>24</c:v>
                </c:pt>
                <c:pt idx="23">
                  <c:v>37</c:v>
                </c:pt>
                <c:pt idx="24">
                  <c:v>4</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Consented'!$AC$143:$AC$167</c:f>
              <c:numCache>
                <c:formatCode>General</c:formatCode>
                <c:ptCount val="25"/>
                <c:pt idx="0">
                  <c:v>10</c:v>
                </c:pt>
                <c:pt idx="1">
                  <c:v>9</c:v>
                </c:pt>
                <c:pt idx="2">
                  <c:v>18</c:v>
                </c:pt>
                <c:pt idx="3">
                  <c:v>30</c:v>
                </c:pt>
                <c:pt idx="4">
                  <c:v>11</c:v>
                </c:pt>
                <c:pt idx="5">
                  <c:v>8</c:v>
                </c:pt>
                <c:pt idx="6">
                  <c:v>2</c:v>
                </c:pt>
                <c:pt idx="7">
                  <c:v>2</c:v>
                </c:pt>
                <c:pt idx="8">
                  <c:v>14</c:v>
                </c:pt>
                <c:pt idx="9">
                  <c:v>2</c:v>
                </c:pt>
                <c:pt idx="10">
                  <c:v>2</c:v>
                </c:pt>
                <c:pt idx="11">
                  <c:v>11</c:v>
                </c:pt>
                <c:pt idx="12">
                  <c:v>4</c:v>
                </c:pt>
                <c:pt idx="13">
                  <c:v>2</c:v>
                </c:pt>
                <c:pt idx="14">
                  <c:v>5</c:v>
                </c:pt>
                <c:pt idx="15">
                  <c:v>3</c:v>
                </c:pt>
                <c:pt idx="16">
                  <c:v>3</c:v>
                </c:pt>
                <c:pt idx="17">
                  <c:v>6</c:v>
                </c:pt>
                <c:pt idx="18">
                  <c:v>8</c:v>
                </c:pt>
                <c:pt idx="19">
                  <c:v>0</c:v>
                </c:pt>
                <c:pt idx="20">
                  <c:v>0</c:v>
                </c:pt>
                <c:pt idx="21">
                  <c:v>6</c:v>
                </c:pt>
                <c:pt idx="22">
                  <c:v>5</c:v>
                </c:pt>
                <c:pt idx="23">
                  <c:v>4</c:v>
                </c:pt>
                <c:pt idx="24">
                  <c:v>10</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ADB0-49E3-BEA7-C3DD924226FB}"/>
                </c:ext>
              </c:extLst>
            </c:dLbl>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Consented'!$AD$143:$AD$167</c:f>
              <c:numCache>
                <c:formatCode>General</c:formatCode>
                <c:ptCount val="25"/>
                <c:pt idx="0">
                  <c:v>41</c:v>
                </c:pt>
                <c:pt idx="1">
                  <c:v>0</c:v>
                </c:pt>
                <c:pt idx="2">
                  <c:v>12</c:v>
                </c:pt>
                <c:pt idx="3">
                  <c:v>12</c:v>
                </c:pt>
                <c:pt idx="4">
                  <c:v>12</c:v>
                </c:pt>
                <c:pt idx="5">
                  <c:v>29</c:v>
                </c:pt>
                <c:pt idx="6">
                  <c:v>18</c:v>
                </c:pt>
                <c:pt idx="7">
                  <c:v>0</c:v>
                </c:pt>
                <c:pt idx="8">
                  <c:v>0</c:v>
                </c:pt>
                <c:pt idx="9">
                  <c:v>20</c:v>
                </c:pt>
                <c:pt idx="10">
                  <c:v>0</c:v>
                </c:pt>
                <c:pt idx="11">
                  <c:v>0</c:v>
                </c:pt>
                <c:pt idx="12">
                  <c:v>60</c:v>
                </c:pt>
                <c:pt idx="13">
                  <c:v>0</c:v>
                </c:pt>
                <c:pt idx="14">
                  <c:v>0</c:v>
                </c:pt>
                <c:pt idx="15">
                  <c:v>0</c:v>
                </c:pt>
                <c:pt idx="16">
                  <c:v>0</c:v>
                </c:pt>
                <c:pt idx="17">
                  <c:v>0</c:v>
                </c:pt>
                <c:pt idx="18">
                  <c:v>0</c:v>
                </c:pt>
                <c:pt idx="19">
                  <c:v>0</c:v>
                </c:pt>
                <c:pt idx="20">
                  <c:v>0</c:v>
                </c:pt>
                <c:pt idx="21">
                  <c:v>12</c:v>
                </c:pt>
                <c:pt idx="22">
                  <c:v>0</c:v>
                </c:pt>
                <c:pt idx="23">
                  <c:v>0</c:v>
                </c:pt>
                <c:pt idx="24">
                  <c:v>30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Consented'!$AE$143:$AE$167</c:f>
              <c:numCache>
                <c:formatCode>General</c:formatCode>
                <c:ptCount val="25"/>
                <c:pt idx="0">
                  <c:v>24</c:v>
                </c:pt>
                <c:pt idx="1">
                  <c:v>29</c:v>
                </c:pt>
                <c:pt idx="2">
                  <c:v>61</c:v>
                </c:pt>
                <c:pt idx="3">
                  <c:v>21</c:v>
                </c:pt>
                <c:pt idx="4">
                  <c:v>7</c:v>
                </c:pt>
                <c:pt idx="5">
                  <c:v>13</c:v>
                </c:pt>
                <c:pt idx="6">
                  <c:v>26</c:v>
                </c:pt>
                <c:pt idx="7">
                  <c:v>16</c:v>
                </c:pt>
                <c:pt idx="8">
                  <c:v>1</c:v>
                </c:pt>
                <c:pt idx="9">
                  <c:v>9</c:v>
                </c:pt>
                <c:pt idx="10">
                  <c:v>47</c:v>
                </c:pt>
                <c:pt idx="11">
                  <c:v>20</c:v>
                </c:pt>
                <c:pt idx="12">
                  <c:v>10</c:v>
                </c:pt>
                <c:pt idx="13">
                  <c:v>34</c:v>
                </c:pt>
                <c:pt idx="14">
                  <c:v>52</c:v>
                </c:pt>
                <c:pt idx="15">
                  <c:v>27</c:v>
                </c:pt>
                <c:pt idx="16">
                  <c:v>7</c:v>
                </c:pt>
                <c:pt idx="17">
                  <c:v>27</c:v>
                </c:pt>
                <c:pt idx="18">
                  <c:v>16</c:v>
                </c:pt>
                <c:pt idx="19">
                  <c:v>28</c:v>
                </c:pt>
                <c:pt idx="20">
                  <c:v>34</c:v>
                </c:pt>
                <c:pt idx="21">
                  <c:v>65</c:v>
                </c:pt>
                <c:pt idx="22">
                  <c:v>53</c:v>
                </c:pt>
                <c:pt idx="23">
                  <c:v>48</c:v>
                </c:pt>
                <c:pt idx="24">
                  <c:v>66</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Consented'!$AF$137:$AF$161</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Consented'!$AI$143:$AI$167</c:f>
              <c:numCache>
                <c:formatCode>General</c:formatCode>
                <c:ptCount val="25"/>
                <c:pt idx="0">
                  <c:v>1114</c:v>
                </c:pt>
                <c:pt idx="1">
                  <c:v>991</c:v>
                </c:pt>
                <c:pt idx="2">
                  <c:v>915</c:v>
                </c:pt>
                <c:pt idx="3">
                  <c:v>770</c:v>
                </c:pt>
                <c:pt idx="4">
                  <c:v>753</c:v>
                </c:pt>
                <c:pt idx="5">
                  <c:v>854</c:v>
                </c:pt>
                <c:pt idx="6">
                  <c:v>1007</c:v>
                </c:pt>
                <c:pt idx="7">
                  <c:v>1008</c:v>
                </c:pt>
                <c:pt idx="8">
                  <c:v>1029</c:v>
                </c:pt>
                <c:pt idx="9">
                  <c:v>568</c:v>
                </c:pt>
                <c:pt idx="10">
                  <c:v>969</c:v>
                </c:pt>
                <c:pt idx="11">
                  <c:v>855</c:v>
                </c:pt>
                <c:pt idx="12">
                  <c:v>1061</c:v>
                </c:pt>
                <c:pt idx="13">
                  <c:v>998</c:v>
                </c:pt>
                <c:pt idx="14">
                  <c:v>928</c:v>
                </c:pt>
                <c:pt idx="15">
                  <c:v>835</c:v>
                </c:pt>
                <c:pt idx="16">
                  <c:v>689</c:v>
                </c:pt>
                <c:pt idx="17">
                  <c:v>857</c:v>
                </c:pt>
                <c:pt idx="18">
                  <c:v>1247</c:v>
                </c:pt>
                <c:pt idx="19">
                  <c:v>816</c:v>
                </c:pt>
                <c:pt idx="20">
                  <c:v>1063</c:v>
                </c:pt>
                <c:pt idx="21">
                  <c:v>936</c:v>
                </c:pt>
                <c:pt idx="22">
                  <c:v>1056</c:v>
                </c:pt>
                <c:pt idx="23">
                  <c:v>1133</c:v>
                </c:pt>
                <c:pt idx="24">
                  <c:v>1308</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Consented'!$AK$143:$AK$167</c:f>
              <c:numCache>
                <c:formatCode>General</c:formatCode>
                <c:ptCount val="25"/>
                <c:pt idx="0">
                  <c:v>120</c:v>
                </c:pt>
                <c:pt idx="1">
                  <c:v>130</c:v>
                </c:pt>
                <c:pt idx="2">
                  <c:v>151</c:v>
                </c:pt>
                <c:pt idx="3">
                  <c:v>93</c:v>
                </c:pt>
                <c:pt idx="4">
                  <c:v>91</c:v>
                </c:pt>
                <c:pt idx="5">
                  <c:v>278</c:v>
                </c:pt>
                <c:pt idx="6">
                  <c:v>221</c:v>
                </c:pt>
                <c:pt idx="7">
                  <c:v>215</c:v>
                </c:pt>
                <c:pt idx="8">
                  <c:v>155</c:v>
                </c:pt>
                <c:pt idx="9">
                  <c:v>132</c:v>
                </c:pt>
                <c:pt idx="10">
                  <c:v>252</c:v>
                </c:pt>
                <c:pt idx="11">
                  <c:v>297</c:v>
                </c:pt>
                <c:pt idx="12">
                  <c:v>230</c:v>
                </c:pt>
                <c:pt idx="13">
                  <c:v>144</c:v>
                </c:pt>
                <c:pt idx="14">
                  <c:v>229</c:v>
                </c:pt>
                <c:pt idx="15">
                  <c:v>80</c:v>
                </c:pt>
                <c:pt idx="16">
                  <c:v>138</c:v>
                </c:pt>
                <c:pt idx="17">
                  <c:v>162</c:v>
                </c:pt>
                <c:pt idx="18">
                  <c:v>213</c:v>
                </c:pt>
                <c:pt idx="19">
                  <c:v>94</c:v>
                </c:pt>
                <c:pt idx="20">
                  <c:v>249</c:v>
                </c:pt>
                <c:pt idx="21">
                  <c:v>178</c:v>
                </c:pt>
                <c:pt idx="22">
                  <c:v>190</c:v>
                </c:pt>
                <c:pt idx="23">
                  <c:v>179</c:v>
                </c:pt>
                <c:pt idx="24">
                  <c:v>122</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5"/>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F7-4776-A97D-CA9882CF6ECC}"/>
                </c:ext>
              </c:extLst>
            </c:dLbl>
            <c:dLbl>
              <c:idx val="12"/>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02F7-4776-A97D-CA9882CF6ECC}"/>
                </c:ext>
              </c:extLst>
            </c:dLbl>
            <c:dLbl>
              <c:idx val="17"/>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2F7-4776-A97D-CA9882CF6ECC}"/>
                </c:ext>
              </c:extLst>
            </c:dLbl>
            <c:dLbl>
              <c:idx val="19"/>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2F7-4776-A97D-CA9882CF6ECC}"/>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Consented'!$AM$143:$AM$167</c:f>
              <c:numCache>
                <c:formatCode>General</c:formatCode>
                <c:ptCount val="25"/>
                <c:pt idx="0">
                  <c:v>55</c:v>
                </c:pt>
                <c:pt idx="1">
                  <c:v>58</c:v>
                </c:pt>
                <c:pt idx="2">
                  <c:v>98</c:v>
                </c:pt>
                <c:pt idx="3">
                  <c:v>55</c:v>
                </c:pt>
                <c:pt idx="4">
                  <c:v>41</c:v>
                </c:pt>
                <c:pt idx="5">
                  <c:v>102</c:v>
                </c:pt>
                <c:pt idx="6">
                  <c:v>31</c:v>
                </c:pt>
                <c:pt idx="7">
                  <c:v>59</c:v>
                </c:pt>
                <c:pt idx="8">
                  <c:v>92</c:v>
                </c:pt>
                <c:pt idx="9">
                  <c:v>44</c:v>
                </c:pt>
                <c:pt idx="10">
                  <c:v>69</c:v>
                </c:pt>
                <c:pt idx="11">
                  <c:v>76</c:v>
                </c:pt>
                <c:pt idx="12">
                  <c:v>71</c:v>
                </c:pt>
                <c:pt idx="13">
                  <c:v>79</c:v>
                </c:pt>
                <c:pt idx="14">
                  <c:v>49</c:v>
                </c:pt>
                <c:pt idx="15">
                  <c:v>37</c:v>
                </c:pt>
                <c:pt idx="16">
                  <c:v>40</c:v>
                </c:pt>
                <c:pt idx="17">
                  <c:v>67</c:v>
                </c:pt>
                <c:pt idx="18">
                  <c:v>75</c:v>
                </c:pt>
                <c:pt idx="19">
                  <c:v>71</c:v>
                </c:pt>
                <c:pt idx="20">
                  <c:v>80</c:v>
                </c:pt>
                <c:pt idx="21">
                  <c:v>61</c:v>
                </c:pt>
                <c:pt idx="22">
                  <c:v>96</c:v>
                </c:pt>
                <c:pt idx="23">
                  <c:v>64</c:v>
                </c:pt>
                <c:pt idx="24">
                  <c:v>197</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Consented'!$BK$143:$BK$167</c:f>
              <c:numCache>
                <c:formatCode>General</c:formatCode>
                <c:ptCount val="25"/>
                <c:pt idx="0">
                  <c:v>126</c:v>
                </c:pt>
                <c:pt idx="1">
                  <c:v>184</c:v>
                </c:pt>
                <c:pt idx="2">
                  <c:v>169</c:v>
                </c:pt>
                <c:pt idx="3">
                  <c:v>118</c:v>
                </c:pt>
                <c:pt idx="4">
                  <c:v>117</c:v>
                </c:pt>
                <c:pt idx="5">
                  <c:v>96</c:v>
                </c:pt>
                <c:pt idx="6">
                  <c:v>161</c:v>
                </c:pt>
                <c:pt idx="7">
                  <c:v>146</c:v>
                </c:pt>
                <c:pt idx="8">
                  <c:v>96</c:v>
                </c:pt>
                <c:pt idx="9">
                  <c:v>220</c:v>
                </c:pt>
                <c:pt idx="10">
                  <c:v>365</c:v>
                </c:pt>
                <c:pt idx="11">
                  <c:v>152</c:v>
                </c:pt>
                <c:pt idx="12">
                  <c:v>111</c:v>
                </c:pt>
                <c:pt idx="13">
                  <c:v>230</c:v>
                </c:pt>
                <c:pt idx="14">
                  <c:v>201</c:v>
                </c:pt>
                <c:pt idx="15">
                  <c:v>107</c:v>
                </c:pt>
                <c:pt idx="16">
                  <c:v>143</c:v>
                </c:pt>
                <c:pt idx="17">
                  <c:v>71</c:v>
                </c:pt>
                <c:pt idx="18">
                  <c:v>131</c:v>
                </c:pt>
                <c:pt idx="19">
                  <c:v>108</c:v>
                </c:pt>
                <c:pt idx="20">
                  <c:v>196</c:v>
                </c:pt>
                <c:pt idx="21">
                  <c:v>126</c:v>
                </c:pt>
                <c:pt idx="22">
                  <c:v>154</c:v>
                </c:pt>
                <c:pt idx="23">
                  <c:v>134</c:v>
                </c:pt>
                <c:pt idx="24">
                  <c:v>134</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Consented'!$A$143:$A$167</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Consented'!$BN$143:$BN$167</c:f>
              <c:numCache>
                <c:formatCode>0%</c:formatCode>
                <c:ptCount val="25"/>
                <c:pt idx="0">
                  <c:v>0.14216289009895192</c:v>
                </c:pt>
                <c:pt idx="1">
                  <c:v>0.14361989321494992</c:v>
                </c:pt>
                <c:pt idx="2">
                  <c:v>0.138671875</c:v>
                </c:pt>
                <c:pt idx="3">
                  <c:v>0.135911673553719</c:v>
                </c:pt>
                <c:pt idx="4">
                  <c:v>0.13769677967208832</c:v>
                </c:pt>
                <c:pt idx="5">
                  <c:v>0.12829421791005638</c:v>
                </c:pt>
                <c:pt idx="6">
                  <c:v>0.12286550105449351</c:v>
                </c:pt>
                <c:pt idx="7">
                  <c:v>0.12409556313993174</c:v>
                </c:pt>
                <c:pt idx="8">
                  <c:v>0.11858089453340696</c:v>
                </c:pt>
                <c:pt idx="9">
                  <c:v>0.12883435582822086</c:v>
                </c:pt>
                <c:pt idx="10">
                  <c:v>0.14214609866783781</c:v>
                </c:pt>
                <c:pt idx="11">
                  <c:v>0.14183881291824266</c:v>
                </c:pt>
                <c:pt idx="12">
                  <c:v>0.14000434121988278</c:v>
                </c:pt>
                <c:pt idx="13">
                  <c:v>0.14289836254778907</c:v>
                </c:pt>
                <c:pt idx="14">
                  <c:v>0.14476806903991371</c:v>
                </c:pt>
                <c:pt idx="15">
                  <c:v>0.14362579812038168</c:v>
                </c:pt>
                <c:pt idx="16">
                  <c:v>0.14567918971338267</c:v>
                </c:pt>
                <c:pt idx="17">
                  <c:v>0.14542946344296812</c:v>
                </c:pt>
                <c:pt idx="18">
                  <c:v>0.14043704178233327</c:v>
                </c:pt>
                <c:pt idx="19">
                  <c:v>0.14074774512656385</c:v>
                </c:pt>
                <c:pt idx="20">
                  <c:v>0.14678303519907673</c:v>
                </c:pt>
                <c:pt idx="21">
                  <c:v>0.13578174186778594</c:v>
                </c:pt>
                <c:pt idx="22">
                  <c:v>0.12058270021607305</c:v>
                </c:pt>
                <c:pt idx="23">
                  <c:v>0.11810969299758538</c:v>
                </c:pt>
                <c:pt idx="24">
                  <c:v>0.11754742547425474</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Consented'!$A$71:$A$167</c:f>
              <c:numCache>
                <c:formatCode>mmm\-yy</c:formatCode>
                <c:ptCount val="97"/>
                <c:pt idx="0">
                  <c:v>42979</c:v>
                </c:pt>
                <c:pt idx="1">
                  <c:v>43009</c:v>
                </c:pt>
                <c:pt idx="2">
                  <c:v>43040</c:v>
                </c:pt>
                <c:pt idx="3">
                  <c:v>43070</c:v>
                </c:pt>
                <c:pt idx="4">
                  <c:v>43101</c:v>
                </c:pt>
                <c:pt idx="5">
                  <c:v>43132</c:v>
                </c:pt>
                <c:pt idx="6">
                  <c:v>43160</c:v>
                </c:pt>
                <c:pt idx="7">
                  <c:v>43191</c:v>
                </c:pt>
                <c:pt idx="8">
                  <c:v>43221</c:v>
                </c:pt>
                <c:pt idx="9">
                  <c:v>43252</c:v>
                </c:pt>
                <c:pt idx="10">
                  <c:v>43282</c:v>
                </c:pt>
                <c:pt idx="11">
                  <c:v>43313</c:v>
                </c:pt>
                <c:pt idx="12">
                  <c:v>43344</c:v>
                </c:pt>
                <c:pt idx="13">
                  <c:v>43374</c:v>
                </c:pt>
                <c:pt idx="14">
                  <c:v>43405</c:v>
                </c:pt>
                <c:pt idx="15">
                  <c:v>43435</c:v>
                </c:pt>
                <c:pt idx="16">
                  <c:v>43466</c:v>
                </c:pt>
                <c:pt idx="17">
                  <c:v>43497</c:v>
                </c:pt>
                <c:pt idx="18">
                  <c:v>43525</c:v>
                </c:pt>
                <c:pt idx="19">
                  <c:v>43556</c:v>
                </c:pt>
                <c:pt idx="20">
                  <c:v>43586</c:v>
                </c:pt>
                <c:pt idx="21">
                  <c:v>43617</c:v>
                </c:pt>
                <c:pt idx="22">
                  <c:v>43647</c:v>
                </c:pt>
                <c:pt idx="23">
                  <c:v>43696</c:v>
                </c:pt>
                <c:pt idx="24">
                  <c:v>43709</c:v>
                </c:pt>
                <c:pt idx="25">
                  <c:v>43757</c:v>
                </c:pt>
                <c:pt idx="26">
                  <c:v>43770</c:v>
                </c:pt>
                <c:pt idx="27">
                  <c:v>43800</c:v>
                </c:pt>
                <c:pt idx="28">
                  <c:v>43831</c:v>
                </c:pt>
                <c:pt idx="29">
                  <c:v>43862</c:v>
                </c:pt>
                <c:pt idx="30">
                  <c:v>43891</c:v>
                </c:pt>
                <c:pt idx="31">
                  <c:v>43922</c:v>
                </c:pt>
                <c:pt idx="32">
                  <c:v>43952</c:v>
                </c:pt>
                <c:pt idx="33">
                  <c:v>43983</c:v>
                </c:pt>
                <c:pt idx="34">
                  <c:v>44013</c:v>
                </c:pt>
                <c:pt idx="35">
                  <c:v>44044</c:v>
                </c:pt>
                <c:pt idx="36">
                  <c:v>44075</c:v>
                </c:pt>
                <c:pt idx="37">
                  <c:v>44105</c:v>
                </c:pt>
                <c:pt idx="38">
                  <c:v>44136</c:v>
                </c:pt>
                <c:pt idx="39">
                  <c:v>44166</c:v>
                </c:pt>
                <c:pt idx="40">
                  <c:v>44197</c:v>
                </c:pt>
                <c:pt idx="41">
                  <c:v>44228</c:v>
                </c:pt>
                <c:pt idx="42">
                  <c:v>44256</c:v>
                </c:pt>
                <c:pt idx="43">
                  <c:v>44287</c:v>
                </c:pt>
                <c:pt idx="44">
                  <c:v>44317</c:v>
                </c:pt>
                <c:pt idx="45">
                  <c:v>44348</c:v>
                </c:pt>
                <c:pt idx="46">
                  <c:v>44378</c:v>
                </c:pt>
                <c:pt idx="47">
                  <c:v>44409</c:v>
                </c:pt>
                <c:pt idx="48">
                  <c:v>44440</c:v>
                </c:pt>
                <c:pt idx="49">
                  <c:v>44470</c:v>
                </c:pt>
                <c:pt idx="50">
                  <c:v>44501</c:v>
                </c:pt>
                <c:pt idx="51">
                  <c:v>44531</c:v>
                </c:pt>
                <c:pt idx="52">
                  <c:v>44562</c:v>
                </c:pt>
                <c:pt idx="53">
                  <c:v>44593</c:v>
                </c:pt>
                <c:pt idx="54">
                  <c:v>44621</c:v>
                </c:pt>
                <c:pt idx="55">
                  <c:v>44652</c:v>
                </c:pt>
                <c:pt idx="56">
                  <c:v>44682</c:v>
                </c:pt>
                <c:pt idx="57">
                  <c:v>44713</c:v>
                </c:pt>
                <c:pt idx="58">
                  <c:v>44743</c:v>
                </c:pt>
                <c:pt idx="59">
                  <c:v>44774</c:v>
                </c:pt>
                <c:pt idx="60">
                  <c:v>44805</c:v>
                </c:pt>
                <c:pt idx="61">
                  <c:v>44835</c:v>
                </c:pt>
                <c:pt idx="62">
                  <c:v>44866</c:v>
                </c:pt>
                <c:pt idx="63">
                  <c:v>44896</c:v>
                </c:pt>
                <c:pt idx="64">
                  <c:v>44927</c:v>
                </c:pt>
                <c:pt idx="65">
                  <c:v>44958</c:v>
                </c:pt>
                <c:pt idx="66">
                  <c:v>44986</c:v>
                </c:pt>
                <c:pt idx="67">
                  <c:v>45017</c:v>
                </c:pt>
                <c:pt idx="68">
                  <c:v>45047</c:v>
                </c:pt>
                <c:pt idx="69">
                  <c:v>45078</c:v>
                </c:pt>
                <c:pt idx="70">
                  <c:v>45108</c:v>
                </c:pt>
                <c:pt idx="71">
                  <c:v>45139</c:v>
                </c:pt>
                <c:pt idx="72">
                  <c:v>45170</c:v>
                </c:pt>
                <c:pt idx="73">
                  <c:v>45200</c:v>
                </c:pt>
                <c:pt idx="74">
                  <c:v>45231</c:v>
                </c:pt>
                <c:pt idx="75">
                  <c:v>45261</c:v>
                </c:pt>
                <c:pt idx="76">
                  <c:v>45292</c:v>
                </c:pt>
                <c:pt idx="77">
                  <c:v>45323</c:v>
                </c:pt>
                <c:pt idx="78">
                  <c:v>45352</c:v>
                </c:pt>
                <c:pt idx="79">
                  <c:v>45383</c:v>
                </c:pt>
                <c:pt idx="80">
                  <c:v>45413</c:v>
                </c:pt>
                <c:pt idx="81">
                  <c:v>45444</c:v>
                </c:pt>
                <c:pt idx="82">
                  <c:v>45474</c:v>
                </c:pt>
                <c:pt idx="83">
                  <c:v>45505</c:v>
                </c:pt>
                <c:pt idx="84">
                  <c:v>45536</c:v>
                </c:pt>
                <c:pt idx="85">
                  <c:v>45566</c:v>
                </c:pt>
                <c:pt idx="86">
                  <c:v>45597</c:v>
                </c:pt>
                <c:pt idx="87">
                  <c:v>45627</c:v>
                </c:pt>
                <c:pt idx="88">
                  <c:v>45658</c:v>
                </c:pt>
                <c:pt idx="89">
                  <c:v>45689</c:v>
                </c:pt>
                <c:pt idx="90">
                  <c:v>45717</c:v>
                </c:pt>
                <c:pt idx="91">
                  <c:v>45748</c:v>
                </c:pt>
                <c:pt idx="92">
                  <c:v>45778</c:v>
                </c:pt>
                <c:pt idx="93">
                  <c:v>45809</c:v>
                </c:pt>
                <c:pt idx="94">
                  <c:v>45839</c:v>
                </c:pt>
                <c:pt idx="95">
                  <c:v>45870</c:v>
                </c:pt>
                <c:pt idx="96">
                  <c:v>45901</c:v>
                </c:pt>
              </c:numCache>
            </c:numRef>
          </c:cat>
          <c:val>
            <c:numRef>
              <c:f>'Dwellings Consented'!$BA$71:$BA$167</c:f>
              <c:numCache>
                <c:formatCode>General</c:formatCode>
                <c:ptCount val="97"/>
                <c:pt idx="0">
                  <c:v>302</c:v>
                </c:pt>
                <c:pt idx="1">
                  <c:v>303</c:v>
                </c:pt>
                <c:pt idx="2">
                  <c:v>271</c:v>
                </c:pt>
                <c:pt idx="3">
                  <c:v>261</c:v>
                </c:pt>
                <c:pt idx="4">
                  <c:v>261</c:v>
                </c:pt>
                <c:pt idx="5">
                  <c:v>259</c:v>
                </c:pt>
                <c:pt idx="6">
                  <c:v>260</c:v>
                </c:pt>
                <c:pt idx="7">
                  <c:v>258</c:v>
                </c:pt>
                <c:pt idx="8">
                  <c:v>529</c:v>
                </c:pt>
                <c:pt idx="9">
                  <c:v>548</c:v>
                </c:pt>
                <c:pt idx="10">
                  <c:v>563</c:v>
                </c:pt>
                <c:pt idx="11">
                  <c:v>644</c:v>
                </c:pt>
                <c:pt idx="12">
                  <c:v>646</c:v>
                </c:pt>
                <c:pt idx="13">
                  <c:v>664</c:v>
                </c:pt>
                <c:pt idx="14">
                  <c:v>689</c:v>
                </c:pt>
                <c:pt idx="15">
                  <c:v>689</c:v>
                </c:pt>
                <c:pt idx="16">
                  <c:v>827</c:v>
                </c:pt>
                <c:pt idx="17">
                  <c:v>974</c:v>
                </c:pt>
                <c:pt idx="18">
                  <c:v>979</c:v>
                </c:pt>
                <c:pt idx="19">
                  <c:v>993</c:v>
                </c:pt>
                <c:pt idx="20">
                  <c:v>911</c:v>
                </c:pt>
                <c:pt idx="21">
                  <c:v>903</c:v>
                </c:pt>
                <c:pt idx="22">
                  <c:v>871</c:v>
                </c:pt>
                <c:pt idx="23">
                  <c:v>695</c:v>
                </c:pt>
                <c:pt idx="24">
                  <c:v>699</c:v>
                </c:pt>
                <c:pt idx="25">
                  <c:v>694</c:v>
                </c:pt>
                <c:pt idx="26">
                  <c:v>638</c:v>
                </c:pt>
                <c:pt idx="27">
                  <c:v>638</c:v>
                </c:pt>
                <c:pt idx="28">
                  <c:v>515</c:v>
                </c:pt>
                <c:pt idx="29">
                  <c:v>414</c:v>
                </c:pt>
                <c:pt idx="30">
                  <c:v>467</c:v>
                </c:pt>
                <c:pt idx="31">
                  <c:v>450</c:v>
                </c:pt>
                <c:pt idx="32">
                  <c:v>465</c:v>
                </c:pt>
                <c:pt idx="33">
                  <c:v>501</c:v>
                </c:pt>
                <c:pt idx="34">
                  <c:v>511</c:v>
                </c:pt>
                <c:pt idx="35">
                  <c:v>503</c:v>
                </c:pt>
                <c:pt idx="36">
                  <c:v>525</c:v>
                </c:pt>
                <c:pt idx="37">
                  <c:v>546</c:v>
                </c:pt>
                <c:pt idx="38">
                  <c:v>550</c:v>
                </c:pt>
                <c:pt idx="39">
                  <c:v>617</c:v>
                </c:pt>
                <c:pt idx="40">
                  <c:v>624</c:v>
                </c:pt>
                <c:pt idx="41">
                  <c:v>601</c:v>
                </c:pt>
                <c:pt idx="42">
                  <c:v>602</c:v>
                </c:pt>
                <c:pt idx="43">
                  <c:v>628</c:v>
                </c:pt>
                <c:pt idx="44">
                  <c:v>475</c:v>
                </c:pt>
                <c:pt idx="45">
                  <c:v>499</c:v>
                </c:pt>
                <c:pt idx="46">
                  <c:v>500</c:v>
                </c:pt>
                <c:pt idx="47">
                  <c:v>521</c:v>
                </c:pt>
                <c:pt idx="48">
                  <c:v>503</c:v>
                </c:pt>
                <c:pt idx="49">
                  <c:v>473</c:v>
                </c:pt>
                <c:pt idx="50">
                  <c:v>458</c:v>
                </c:pt>
                <c:pt idx="51">
                  <c:v>402</c:v>
                </c:pt>
                <c:pt idx="52">
                  <c:v>412</c:v>
                </c:pt>
                <c:pt idx="53">
                  <c:v>397</c:v>
                </c:pt>
                <c:pt idx="54">
                  <c:v>467</c:v>
                </c:pt>
                <c:pt idx="55">
                  <c:v>475</c:v>
                </c:pt>
                <c:pt idx="56">
                  <c:v>408</c:v>
                </c:pt>
                <c:pt idx="57">
                  <c:v>420</c:v>
                </c:pt>
                <c:pt idx="58">
                  <c:v>427</c:v>
                </c:pt>
                <c:pt idx="59">
                  <c:v>428</c:v>
                </c:pt>
                <c:pt idx="60">
                  <c:v>577</c:v>
                </c:pt>
                <c:pt idx="61">
                  <c:v>568</c:v>
                </c:pt>
                <c:pt idx="62">
                  <c:v>577</c:v>
                </c:pt>
                <c:pt idx="63">
                  <c:v>595</c:v>
                </c:pt>
                <c:pt idx="64">
                  <c:v>581</c:v>
                </c:pt>
                <c:pt idx="65">
                  <c:v>587</c:v>
                </c:pt>
                <c:pt idx="66">
                  <c:v>546</c:v>
                </c:pt>
                <c:pt idx="67">
                  <c:v>543</c:v>
                </c:pt>
                <c:pt idx="68">
                  <c:v>568</c:v>
                </c:pt>
                <c:pt idx="69">
                  <c:v>487</c:v>
                </c:pt>
                <c:pt idx="70">
                  <c:v>499</c:v>
                </c:pt>
                <c:pt idx="71">
                  <c:v>489</c:v>
                </c:pt>
                <c:pt idx="72">
                  <c:v>380</c:v>
                </c:pt>
                <c:pt idx="73">
                  <c:v>419</c:v>
                </c:pt>
                <c:pt idx="74">
                  <c:v>425</c:v>
                </c:pt>
                <c:pt idx="75">
                  <c:v>394</c:v>
                </c:pt>
                <c:pt idx="76">
                  <c:v>392</c:v>
                </c:pt>
                <c:pt idx="77">
                  <c:v>378</c:v>
                </c:pt>
                <c:pt idx="78">
                  <c:v>294</c:v>
                </c:pt>
                <c:pt idx="79">
                  <c:v>289</c:v>
                </c:pt>
                <c:pt idx="80">
                  <c:v>278</c:v>
                </c:pt>
                <c:pt idx="81">
                  <c:v>286</c:v>
                </c:pt>
                <c:pt idx="82">
                  <c:v>276</c:v>
                </c:pt>
                <c:pt idx="83">
                  <c:v>279</c:v>
                </c:pt>
                <c:pt idx="84">
                  <c:v>259</c:v>
                </c:pt>
                <c:pt idx="85">
                  <c:v>224</c:v>
                </c:pt>
                <c:pt idx="86">
                  <c:v>195</c:v>
                </c:pt>
                <c:pt idx="87">
                  <c:v>214</c:v>
                </c:pt>
                <c:pt idx="88">
                  <c:v>220</c:v>
                </c:pt>
                <c:pt idx="89">
                  <c:v>225</c:v>
                </c:pt>
                <c:pt idx="90">
                  <c:v>295</c:v>
                </c:pt>
                <c:pt idx="91">
                  <c:v>282</c:v>
                </c:pt>
                <c:pt idx="92">
                  <c:v>285</c:v>
                </c:pt>
                <c:pt idx="93">
                  <c:v>304</c:v>
                </c:pt>
                <c:pt idx="94">
                  <c:v>298</c:v>
                </c:pt>
                <c:pt idx="95">
                  <c:v>333</c:v>
                </c:pt>
                <c:pt idx="96">
                  <c:v>353</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Consented'!$A$71:$A$167</c:f>
              <c:numCache>
                <c:formatCode>mmm\-yy</c:formatCode>
                <c:ptCount val="97"/>
                <c:pt idx="0">
                  <c:v>42979</c:v>
                </c:pt>
                <c:pt idx="1">
                  <c:v>43009</c:v>
                </c:pt>
                <c:pt idx="2">
                  <c:v>43040</c:v>
                </c:pt>
                <c:pt idx="3">
                  <c:v>43070</c:v>
                </c:pt>
                <c:pt idx="4">
                  <c:v>43101</c:v>
                </c:pt>
                <c:pt idx="5">
                  <c:v>43132</c:v>
                </c:pt>
                <c:pt idx="6">
                  <c:v>43160</c:v>
                </c:pt>
                <c:pt idx="7">
                  <c:v>43191</c:v>
                </c:pt>
                <c:pt idx="8">
                  <c:v>43221</c:v>
                </c:pt>
                <c:pt idx="9">
                  <c:v>43252</c:v>
                </c:pt>
                <c:pt idx="10">
                  <c:v>43282</c:v>
                </c:pt>
                <c:pt idx="11">
                  <c:v>43313</c:v>
                </c:pt>
                <c:pt idx="12">
                  <c:v>43344</c:v>
                </c:pt>
                <c:pt idx="13">
                  <c:v>43374</c:v>
                </c:pt>
                <c:pt idx="14">
                  <c:v>43405</c:v>
                </c:pt>
                <c:pt idx="15">
                  <c:v>43435</c:v>
                </c:pt>
                <c:pt idx="16">
                  <c:v>43466</c:v>
                </c:pt>
                <c:pt idx="17">
                  <c:v>43497</c:v>
                </c:pt>
                <c:pt idx="18">
                  <c:v>43525</c:v>
                </c:pt>
                <c:pt idx="19">
                  <c:v>43556</c:v>
                </c:pt>
                <c:pt idx="20">
                  <c:v>43586</c:v>
                </c:pt>
                <c:pt idx="21">
                  <c:v>43617</c:v>
                </c:pt>
                <c:pt idx="22">
                  <c:v>43647</c:v>
                </c:pt>
                <c:pt idx="23">
                  <c:v>43696</c:v>
                </c:pt>
                <c:pt idx="24">
                  <c:v>43709</c:v>
                </c:pt>
                <c:pt idx="25">
                  <c:v>43757</c:v>
                </c:pt>
                <c:pt idx="26">
                  <c:v>43770</c:v>
                </c:pt>
                <c:pt idx="27">
                  <c:v>43800</c:v>
                </c:pt>
                <c:pt idx="28">
                  <c:v>43831</c:v>
                </c:pt>
                <c:pt idx="29">
                  <c:v>43862</c:v>
                </c:pt>
                <c:pt idx="30">
                  <c:v>43891</c:v>
                </c:pt>
                <c:pt idx="31">
                  <c:v>43922</c:v>
                </c:pt>
                <c:pt idx="32">
                  <c:v>43952</c:v>
                </c:pt>
                <c:pt idx="33">
                  <c:v>43983</c:v>
                </c:pt>
                <c:pt idx="34">
                  <c:v>44013</c:v>
                </c:pt>
                <c:pt idx="35">
                  <c:v>44044</c:v>
                </c:pt>
                <c:pt idx="36">
                  <c:v>44075</c:v>
                </c:pt>
                <c:pt idx="37">
                  <c:v>44105</c:v>
                </c:pt>
                <c:pt idx="38">
                  <c:v>44136</c:v>
                </c:pt>
                <c:pt idx="39">
                  <c:v>44166</c:v>
                </c:pt>
                <c:pt idx="40">
                  <c:v>44197</c:v>
                </c:pt>
                <c:pt idx="41">
                  <c:v>44228</c:v>
                </c:pt>
                <c:pt idx="42">
                  <c:v>44256</c:v>
                </c:pt>
                <c:pt idx="43">
                  <c:v>44287</c:v>
                </c:pt>
                <c:pt idx="44">
                  <c:v>44317</c:v>
                </c:pt>
                <c:pt idx="45">
                  <c:v>44348</c:v>
                </c:pt>
                <c:pt idx="46">
                  <c:v>44378</c:v>
                </c:pt>
                <c:pt idx="47">
                  <c:v>44409</c:v>
                </c:pt>
                <c:pt idx="48">
                  <c:v>44440</c:v>
                </c:pt>
                <c:pt idx="49">
                  <c:v>44470</c:v>
                </c:pt>
                <c:pt idx="50">
                  <c:v>44501</c:v>
                </c:pt>
                <c:pt idx="51">
                  <c:v>44531</c:v>
                </c:pt>
                <c:pt idx="52">
                  <c:v>44562</c:v>
                </c:pt>
                <c:pt idx="53">
                  <c:v>44593</c:v>
                </c:pt>
                <c:pt idx="54">
                  <c:v>44621</c:v>
                </c:pt>
                <c:pt idx="55">
                  <c:v>44652</c:v>
                </c:pt>
                <c:pt idx="56">
                  <c:v>44682</c:v>
                </c:pt>
                <c:pt idx="57">
                  <c:v>44713</c:v>
                </c:pt>
                <c:pt idx="58">
                  <c:v>44743</c:v>
                </c:pt>
                <c:pt idx="59">
                  <c:v>44774</c:v>
                </c:pt>
                <c:pt idx="60">
                  <c:v>44805</c:v>
                </c:pt>
                <c:pt idx="61">
                  <c:v>44835</c:v>
                </c:pt>
                <c:pt idx="62">
                  <c:v>44866</c:v>
                </c:pt>
                <c:pt idx="63">
                  <c:v>44896</c:v>
                </c:pt>
                <c:pt idx="64">
                  <c:v>44927</c:v>
                </c:pt>
                <c:pt idx="65">
                  <c:v>44958</c:v>
                </c:pt>
                <c:pt idx="66">
                  <c:v>44986</c:v>
                </c:pt>
                <c:pt idx="67">
                  <c:v>45017</c:v>
                </c:pt>
                <c:pt idx="68">
                  <c:v>45047</c:v>
                </c:pt>
                <c:pt idx="69">
                  <c:v>45078</c:v>
                </c:pt>
                <c:pt idx="70">
                  <c:v>45108</c:v>
                </c:pt>
                <c:pt idx="71">
                  <c:v>45139</c:v>
                </c:pt>
                <c:pt idx="72">
                  <c:v>45170</c:v>
                </c:pt>
                <c:pt idx="73">
                  <c:v>45200</c:v>
                </c:pt>
                <c:pt idx="74">
                  <c:v>45231</c:v>
                </c:pt>
                <c:pt idx="75">
                  <c:v>45261</c:v>
                </c:pt>
                <c:pt idx="76">
                  <c:v>45292</c:v>
                </c:pt>
                <c:pt idx="77">
                  <c:v>45323</c:v>
                </c:pt>
                <c:pt idx="78">
                  <c:v>45352</c:v>
                </c:pt>
                <c:pt idx="79">
                  <c:v>45383</c:v>
                </c:pt>
                <c:pt idx="80">
                  <c:v>45413</c:v>
                </c:pt>
                <c:pt idx="81">
                  <c:v>45444</c:v>
                </c:pt>
                <c:pt idx="82">
                  <c:v>45474</c:v>
                </c:pt>
                <c:pt idx="83">
                  <c:v>45505</c:v>
                </c:pt>
                <c:pt idx="84">
                  <c:v>45536</c:v>
                </c:pt>
                <c:pt idx="85">
                  <c:v>45566</c:v>
                </c:pt>
                <c:pt idx="86">
                  <c:v>45597</c:v>
                </c:pt>
                <c:pt idx="87">
                  <c:v>45627</c:v>
                </c:pt>
                <c:pt idx="88">
                  <c:v>45658</c:v>
                </c:pt>
                <c:pt idx="89">
                  <c:v>45689</c:v>
                </c:pt>
                <c:pt idx="90">
                  <c:v>45717</c:v>
                </c:pt>
                <c:pt idx="91">
                  <c:v>45748</c:v>
                </c:pt>
                <c:pt idx="92">
                  <c:v>45778</c:v>
                </c:pt>
                <c:pt idx="93">
                  <c:v>45809</c:v>
                </c:pt>
                <c:pt idx="94">
                  <c:v>45839</c:v>
                </c:pt>
                <c:pt idx="95">
                  <c:v>45870</c:v>
                </c:pt>
                <c:pt idx="96">
                  <c:v>45901</c:v>
                </c:pt>
              </c:numCache>
            </c:numRef>
          </c:cat>
          <c:val>
            <c:numRef>
              <c:f>'Dwellings Consented'!$BB$71:$BB$167</c:f>
              <c:numCache>
                <c:formatCode>General</c:formatCode>
                <c:ptCount val="97"/>
                <c:pt idx="0">
                  <c:v>1069</c:v>
                </c:pt>
                <c:pt idx="1">
                  <c:v>1098</c:v>
                </c:pt>
                <c:pt idx="2">
                  <c:v>1070</c:v>
                </c:pt>
                <c:pt idx="3">
                  <c:v>1114</c:v>
                </c:pt>
                <c:pt idx="4">
                  <c:v>1099</c:v>
                </c:pt>
                <c:pt idx="5">
                  <c:v>1048</c:v>
                </c:pt>
                <c:pt idx="6">
                  <c:v>1148</c:v>
                </c:pt>
                <c:pt idx="7">
                  <c:v>1254</c:v>
                </c:pt>
                <c:pt idx="8">
                  <c:v>1261</c:v>
                </c:pt>
                <c:pt idx="9">
                  <c:v>1200</c:v>
                </c:pt>
                <c:pt idx="10">
                  <c:v>1147</c:v>
                </c:pt>
                <c:pt idx="11">
                  <c:v>1059</c:v>
                </c:pt>
                <c:pt idx="12">
                  <c:v>1064</c:v>
                </c:pt>
                <c:pt idx="13">
                  <c:v>1090</c:v>
                </c:pt>
                <c:pt idx="14">
                  <c:v>1176</c:v>
                </c:pt>
                <c:pt idx="15">
                  <c:v>1287</c:v>
                </c:pt>
                <c:pt idx="16">
                  <c:v>1299</c:v>
                </c:pt>
                <c:pt idx="17">
                  <c:v>1309</c:v>
                </c:pt>
                <c:pt idx="18">
                  <c:v>1191</c:v>
                </c:pt>
                <c:pt idx="19">
                  <c:v>1145</c:v>
                </c:pt>
                <c:pt idx="20">
                  <c:v>1221</c:v>
                </c:pt>
                <c:pt idx="21">
                  <c:v>1350</c:v>
                </c:pt>
                <c:pt idx="22">
                  <c:v>1583</c:v>
                </c:pt>
                <c:pt idx="23">
                  <c:v>1741</c:v>
                </c:pt>
                <c:pt idx="24">
                  <c:v>1748</c:v>
                </c:pt>
                <c:pt idx="25">
                  <c:v>1827</c:v>
                </c:pt>
                <c:pt idx="26">
                  <c:v>1859</c:v>
                </c:pt>
                <c:pt idx="27">
                  <c:v>1956</c:v>
                </c:pt>
                <c:pt idx="28">
                  <c:v>1913</c:v>
                </c:pt>
                <c:pt idx="29">
                  <c:v>1979</c:v>
                </c:pt>
                <c:pt idx="30">
                  <c:v>1996</c:v>
                </c:pt>
                <c:pt idx="31">
                  <c:v>1958</c:v>
                </c:pt>
                <c:pt idx="32">
                  <c:v>1929</c:v>
                </c:pt>
                <c:pt idx="33">
                  <c:v>1843</c:v>
                </c:pt>
                <c:pt idx="34">
                  <c:v>1683</c:v>
                </c:pt>
                <c:pt idx="35">
                  <c:v>1544</c:v>
                </c:pt>
                <c:pt idx="36">
                  <c:v>1771</c:v>
                </c:pt>
                <c:pt idx="37">
                  <c:v>1861</c:v>
                </c:pt>
                <c:pt idx="38">
                  <c:v>1791</c:v>
                </c:pt>
                <c:pt idx="39">
                  <c:v>1563</c:v>
                </c:pt>
                <c:pt idx="40">
                  <c:v>1638</c:v>
                </c:pt>
                <c:pt idx="41">
                  <c:v>1604</c:v>
                </c:pt>
                <c:pt idx="42">
                  <c:v>1580</c:v>
                </c:pt>
                <c:pt idx="43">
                  <c:v>1815</c:v>
                </c:pt>
                <c:pt idx="44">
                  <c:v>1879</c:v>
                </c:pt>
                <c:pt idx="45">
                  <c:v>1925</c:v>
                </c:pt>
                <c:pt idx="46">
                  <c:v>1844</c:v>
                </c:pt>
                <c:pt idx="47">
                  <c:v>1973</c:v>
                </c:pt>
                <c:pt idx="48">
                  <c:v>1920</c:v>
                </c:pt>
                <c:pt idx="49">
                  <c:v>1806</c:v>
                </c:pt>
                <c:pt idx="50">
                  <c:v>1964</c:v>
                </c:pt>
                <c:pt idx="51">
                  <c:v>2050</c:v>
                </c:pt>
                <c:pt idx="52">
                  <c:v>2027</c:v>
                </c:pt>
                <c:pt idx="53">
                  <c:v>2145</c:v>
                </c:pt>
                <c:pt idx="54">
                  <c:v>2381</c:v>
                </c:pt>
                <c:pt idx="55">
                  <c:v>2210</c:v>
                </c:pt>
                <c:pt idx="56">
                  <c:v>2191</c:v>
                </c:pt>
                <c:pt idx="57">
                  <c:v>2131</c:v>
                </c:pt>
                <c:pt idx="58">
                  <c:v>2198</c:v>
                </c:pt>
                <c:pt idx="59">
                  <c:v>2080</c:v>
                </c:pt>
                <c:pt idx="60">
                  <c:v>2243</c:v>
                </c:pt>
                <c:pt idx="61">
                  <c:v>2313</c:v>
                </c:pt>
                <c:pt idx="62">
                  <c:v>2214</c:v>
                </c:pt>
                <c:pt idx="63">
                  <c:v>2275</c:v>
                </c:pt>
                <c:pt idx="64">
                  <c:v>2221</c:v>
                </c:pt>
                <c:pt idx="65">
                  <c:v>2138</c:v>
                </c:pt>
                <c:pt idx="66">
                  <c:v>1972</c:v>
                </c:pt>
                <c:pt idx="67">
                  <c:v>1952</c:v>
                </c:pt>
                <c:pt idx="68">
                  <c:v>1997</c:v>
                </c:pt>
                <c:pt idx="69">
                  <c:v>2000</c:v>
                </c:pt>
                <c:pt idx="70">
                  <c:v>2048</c:v>
                </c:pt>
                <c:pt idx="71">
                  <c:v>2019</c:v>
                </c:pt>
                <c:pt idx="72">
                  <c:v>1802</c:v>
                </c:pt>
                <c:pt idx="73">
                  <c:v>1695</c:v>
                </c:pt>
                <c:pt idx="74">
                  <c:v>1597</c:v>
                </c:pt>
                <c:pt idx="75">
                  <c:v>1567</c:v>
                </c:pt>
                <c:pt idx="76">
                  <c:v>1608</c:v>
                </c:pt>
                <c:pt idx="77">
                  <c:v>1543</c:v>
                </c:pt>
                <c:pt idx="78">
                  <c:v>1494</c:v>
                </c:pt>
                <c:pt idx="79">
                  <c:v>1577</c:v>
                </c:pt>
                <c:pt idx="80">
                  <c:v>1499</c:v>
                </c:pt>
                <c:pt idx="81">
                  <c:v>1420</c:v>
                </c:pt>
                <c:pt idx="82">
                  <c:v>1267</c:v>
                </c:pt>
                <c:pt idx="83">
                  <c:v>1270</c:v>
                </c:pt>
                <c:pt idx="84">
                  <c:v>1121</c:v>
                </c:pt>
                <c:pt idx="85">
                  <c:v>1107</c:v>
                </c:pt>
                <c:pt idx="86">
                  <c:v>1115</c:v>
                </c:pt>
                <c:pt idx="87">
                  <c:v>1319</c:v>
                </c:pt>
                <c:pt idx="88">
                  <c:v>1251</c:v>
                </c:pt>
                <c:pt idx="89">
                  <c:v>1254</c:v>
                </c:pt>
                <c:pt idx="90">
                  <c:v>1367</c:v>
                </c:pt>
                <c:pt idx="91">
                  <c:v>1265</c:v>
                </c:pt>
                <c:pt idx="92">
                  <c:v>1358</c:v>
                </c:pt>
                <c:pt idx="93">
                  <c:v>1394</c:v>
                </c:pt>
                <c:pt idx="94">
                  <c:v>1429</c:v>
                </c:pt>
                <c:pt idx="95">
                  <c:v>1419</c:v>
                </c:pt>
                <c:pt idx="96">
                  <c:v>1673</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Consented'!$A$71:$A$167</c:f>
              <c:numCache>
                <c:formatCode>mmm\-yy</c:formatCode>
                <c:ptCount val="97"/>
                <c:pt idx="0">
                  <c:v>42979</c:v>
                </c:pt>
                <c:pt idx="1">
                  <c:v>43009</c:v>
                </c:pt>
                <c:pt idx="2">
                  <c:v>43040</c:v>
                </c:pt>
                <c:pt idx="3">
                  <c:v>43070</c:v>
                </c:pt>
                <c:pt idx="4">
                  <c:v>43101</c:v>
                </c:pt>
                <c:pt idx="5">
                  <c:v>43132</c:v>
                </c:pt>
                <c:pt idx="6">
                  <c:v>43160</c:v>
                </c:pt>
                <c:pt idx="7">
                  <c:v>43191</c:v>
                </c:pt>
                <c:pt idx="8">
                  <c:v>43221</c:v>
                </c:pt>
                <c:pt idx="9">
                  <c:v>43252</c:v>
                </c:pt>
                <c:pt idx="10">
                  <c:v>43282</c:v>
                </c:pt>
                <c:pt idx="11">
                  <c:v>43313</c:v>
                </c:pt>
                <c:pt idx="12">
                  <c:v>43344</c:v>
                </c:pt>
                <c:pt idx="13">
                  <c:v>43374</c:v>
                </c:pt>
                <c:pt idx="14">
                  <c:v>43405</c:v>
                </c:pt>
                <c:pt idx="15">
                  <c:v>43435</c:v>
                </c:pt>
                <c:pt idx="16">
                  <c:v>43466</c:v>
                </c:pt>
                <c:pt idx="17">
                  <c:v>43497</c:v>
                </c:pt>
                <c:pt idx="18">
                  <c:v>43525</c:v>
                </c:pt>
                <c:pt idx="19">
                  <c:v>43556</c:v>
                </c:pt>
                <c:pt idx="20">
                  <c:v>43586</c:v>
                </c:pt>
                <c:pt idx="21">
                  <c:v>43617</c:v>
                </c:pt>
                <c:pt idx="22">
                  <c:v>43647</c:v>
                </c:pt>
                <c:pt idx="23">
                  <c:v>43696</c:v>
                </c:pt>
                <c:pt idx="24">
                  <c:v>43709</c:v>
                </c:pt>
                <c:pt idx="25">
                  <c:v>43757</c:v>
                </c:pt>
                <c:pt idx="26">
                  <c:v>43770</c:v>
                </c:pt>
                <c:pt idx="27">
                  <c:v>43800</c:v>
                </c:pt>
                <c:pt idx="28">
                  <c:v>43831</c:v>
                </c:pt>
                <c:pt idx="29">
                  <c:v>43862</c:v>
                </c:pt>
                <c:pt idx="30">
                  <c:v>43891</c:v>
                </c:pt>
                <c:pt idx="31">
                  <c:v>43922</c:v>
                </c:pt>
                <c:pt idx="32">
                  <c:v>43952</c:v>
                </c:pt>
                <c:pt idx="33">
                  <c:v>43983</c:v>
                </c:pt>
                <c:pt idx="34">
                  <c:v>44013</c:v>
                </c:pt>
                <c:pt idx="35">
                  <c:v>44044</c:v>
                </c:pt>
                <c:pt idx="36">
                  <c:v>44075</c:v>
                </c:pt>
                <c:pt idx="37">
                  <c:v>44105</c:v>
                </c:pt>
                <c:pt idx="38">
                  <c:v>44136</c:v>
                </c:pt>
                <c:pt idx="39">
                  <c:v>44166</c:v>
                </c:pt>
                <c:pt idx="40">
                  <c:v>44197</c:v>
                </c:pt>
                <c:pt idx="41">
                  <c:v>44228</c:v>
                </c:pt>
                <c:pt idx="42">
                  <c:v>44256</c:v>
                </c:pt>
                <c:pt idx="43">
                  <c:v>44287</c:v>
                </c:pt>
                <c:pt idx="44">
                  <c:v>44317</c:v>
                </c:pt>
                <c:pt idx="45">
                  <c:v>44348</c:v>
                </c:pt>
                <c:pt idx="46">
                  <c:v>44378</c:v>
                </c:pt>
                <c:pt idx="47">
                  <c:v>44409</c:v>
                </c:pt>
                <c:pt idx="48">
                  <c:v>44440</c:v>
                </c:pt>
                <c:pt idx="49">
                  <c:v>44470</c:v>
                </c:pt>
                <c:pt idx="50">
                  <c:v>44501</c:v>
                </c:pt>
                <c:pt idx="51">
                  <c:v>44531</c:v>
                </c:pt>
                <c:pt idx="52">
                  <c:v>44562</c:v>
                </c:pt>
                <c:pt idx="53">
                  <c:v>44593</c:v>
                </c:pt>
                <c:pt idx="54">
                  <c:v>44621</c:v>
                </c:pt>
                <c:pt idx="55">
                  <c:v>44652</c:v>
                </c:pt>
                <c:pt idx="56">
                  <c:v>44682</c:v>
                </c:pt>
                <c:pt idx="57">
                  <c:v>44713</c:v>
                </c:pt>
                <c:pt idx="58">
                  <c:v>44743</c:v>
                </c:pt>
                <c:pt idx="59">
                  <c:v>44774</c:v>
                </c:pt>
                <c:pt idx="60">
                  <c:v>44805</c:v>
                </c:pt>
                <c:pt idx="61">
                  <c:v>44835</c:v>
                </c:pt>
                <c:pt idx="62">
                  <c:v>44866</c:v>
                </c:pt>
                <c:pt idx="63">
                  <c:v>44896</c:v>
                </c:pt>
                <c:pt idx="64">
                  <c:v>44927</c:v>
                </c:pt>
                <c:pt idx="65">
                  <c:v>44958</c:v>
                </c:pt>
                <c:pt idx="66">
                  <c:v>44986</c:v>
                </c:pt>
                <c:pt idx="67">
                  <c:v>45017</c:v>
                </c:pt>
                <c:pt idx="68">
                  <c:v>45047</c:v>
                </c:pt>
                <c:pt idx="69">
                  <c:v>45078</c:v>
                </c:pt>
                <c:pt idx="70">
                  <c:v>45108</c:v>
                </c:pt>
                <c:pt idx="71">
                  <c:v>45139</c:v>
                </c:pt>
                <c:pt idx="72">
                  <c:v>45170</c:v>
                </c:pt>
                <c:pt idx="73">
                  <c:v>45200</c:v>
                </c:pt>
                <c:pt idx="74">
                  <c:v>45231</c:v>
                </c:pt>
                <c:pt idx="75">
                  <c:v>45261</c:v>
                </c:pt>
                <c:pt idx="76">
                  <c:v>45292</c:v>
                </c:pt>
                <c:pt idx="77">
                  <c:v>45323</c:v>
                </c:pt>
                <c:pt idx="78">
                  <c:v>45352</c:v>
                </c:pt>
                <c:pt idx="79">
                  <c:v>45383</c:v>
                </c:pt>
                <c:pt idx="80">
                  <c:v>45413</c:v>
                </c:pt>
                <c:pt idx="81">
                  <c:v>45444</c:v>
                </c:pt>
                <c:pt idx="82">
                  <c:v>45474</c:v>
                </c:pt>
                <c:pt idx="83">
                  <c:v>45505</c:v>
                </c:pt>
                <c:pt idx="84">
                  <c:v>45536</c:v>
                </c:pt>
                <c:pt idx="85">
                  <c:v>45566</c:v>
                </c:pt>
                <c:pt idx="86">
                  <c:v>45597</c:v>
                </c:pt>
                <c:pt idx="87">
                  <c:v>45627</c:v>
                </c:pt>
                <c:pt idx="88">
                  <c:v>45658</c:v>
                </c:pt>
                <c:pt idx="89">
                  <c:v>45689</c:v>
                </c:pt>
                <c:pt idx="90">
                  <c:v>45717</c:v>
                </c:pt>
                <c:pt idx="91">
                  <c:v>45748</c:v>
                </c:pt>
                <c:pt idx="92">
                  <c:v>45778</c:v>
                </c:pt>
                <c:pt idx="93">
                  <c:v>45809</c:v>
                </c:pt>
                <c:pt idx="94">
                  <c:v>45839</c:v>
                </c:pt>
                <c:pt idx="95">
                  <c:v>45870</c:v>
                </c:pt>
                <c:pt idx="96">
                  <c:v>45901</c:v>
                </c:pt>
              </c:numCache>
            </c:numRef>
          </c:cat>
          <c:val>
            <c:numRef>
              <c:f>'Dwellings Consented'!$BC$71:$BC$167</c:f>
              <c:numCache>
                <c:formatCode>General</c:formatCode>
                <c:ptCount val="97"/>
                <c:pt idx="0">
                  <c:v>1222</c:v>
                </c:pt>
                <c:pt idx="1">
                  <c:v>1237</c:v>
                </c:pt>
                <c:pt idx="2">
                  <c:v>1479</c:v>
                </c:pt>
                <c:pt idx="3">
                  <c:v>1637</c:v>
                </c:pt>
                <c:pt idx="4">
                  <c:v>1714</c:v>
                </c:pt>
                <c:pt idx="5">
                  <c:v>1624</c:v>
                </c:pt>
                <c:pt idx="6">
                  <c:v>1570</c:v>
                </c:pt>
                <c:pt idx="7">
                  <c:v>1664</c:v>
                </c:pt>
                <c:pt idx="8">
                  <c:v>1702</c:v>
                </c:pt>
                <c:pt idx="9">
                  <c:v>1705</c:v>
                </c:pt>
                <c:pt idx="10">
                  <c:v>1895</c:v>
                </c:pt>
                <c:pt idx="11">
                  <c:v>1929</c:v>
                </c:pt>
                <c:pt idx="12">
                  <c:v>1801</c:v>
                </c:pt>
                <c:pt idx="13">
                  <c:v>1854</c:v>
                </c:pt>
                <c:pt idx="14">
                  <c:v>1538</c:v>
                </c:pt>
                <c:pt idx="15">
                  <c:v>1522</c:v>
                </c:pt>
                <c:pt idx="16">
                  <c:v>1474</c:v>
                </c:pt>
                <c:pt idx="17">
                  <c:v>1560</c:v>
                </c:pt>
                <c:pt idx="18">
                  <c:v>1626</c:v>
                </c:pt>
                <c:pt idx="19">
                  <c:v>1521</c:v>
                </c:pt>
                <c:pt idx="20">
                  <c:v>1567</c:v>
                </c:pt>
                <c:pt idx="21">
                  <c:v>1574</c:v>
                </c:pt>
                <c:pt idx="22">
                  <c:v>1593</c:v>
                </c:pt>
                <c:pt idx="23">
                  <c:v>1602</c:v>
                </c:pt>
                <c:pt idx="24">
                  <c:v>1683</c:v>
                </c:pt>
                <c:pt idx="25">
                  <c:v>1710</c:v>
                </c:pt>
                <c:pt idx="26">
                  <c:v>1654</c:v>
                </c:pt>
                <c:pt idx="27">
                  <c:v>1650</c:v>
                </c:pt>
                <c:pt idx="28">
                  <c:v>1749</c:v>
                </c:pt>
                <c:pt idx="29">
                  <c:v>1738</c:v>
                </c:pt>
                <c:pt idx="30">
                  <c:v>1745</c:v>
                </c:pt>
                <c:pt idx="31">
                  <c:v>1697</c:v>
                </c:pt>
                <c:pt idx="32">
                  <c:v>1673</c:v>
                </c:pt>
                <c:pt idx="33">
                  <c:v>1729</c:v>
                </c:pt>
                <c:pt idx="34">
                  <c:v>1689</c:v>
                </c:pt>
                <c:pt idx="35">
                  <c:v>1681</c:v>
                </c:pt>
                <c:pt idx="36">
                  <c:v>1686</c:v>
                </c:pt>
                <c:pt idx="37">
                  <c:v>1636</c:v>
                </c:pt>
                <c:pt idx="38">
                  <c:v>1847</c:v>
                </c:pt>
                <c:pt idx="39">
                  <c:v>2002</c:v>
                </c:pt>
                <c:pt idx="40">
                  <c:v>2177</c:v>
                </c:pt>
                <c:pt idx="41">
                  <c:v>2169</c:v>
                </c:pt>
                <c:pt idx="42">
                  <c:v>2254</c:v>
                </c:pt>
                <c:pt idx="43">
                  <c:v>2308</c:v>
                </c:pt>
                <c:pt idx="44">
                  <c:v>2341</c:v>
                </c:pt>
                <c:pt idx="45">
                  <c:v>2369</c:v>
                </c:pt>
                <c:pt idx="46">
                  <c:v>2297</c:v>
                </c:pt>
                <c:pt idx="47">
                  <c:v>2505</c:v>
                </c:pt>
                <c:pt idx="48">
                  <c:v>2497</c:v>
                </c:pt>
                <c:pt idx="49">
                  <c:v>2609</c:v>
                </c:pt>
                <c:pt idx="50">
                  <c:v>2508</c:v>
                </c:pt>
                <c:pt idx="51">
                  <c:v>2397</c:v>
                </c:pt>
                <c:pt idx="52">
                  <c:v>2236</c:v>
                </c:pt>
                <c:pt idx="53">
                  <c:v>2271</c:v>
                </c:pt>
                <c:pt idx="54">
                  <c:v>2515</c:v>
                </c:pt>
                <c:pt idx="55">
                  <c:v>2565</c:v>
                </c:pt>
                <c:pt idx="56">
                  <c:v>2663</c:v>
                </c:pt>
                <c:pt idx="57">
                  <c:v>2901</c:v>
                </c:pt>
                <c:pt idx="58">
                  <c:v>3019</c:v>
                </c:pt>
                <c:pt idx="59">
                  <c:v>2934</c:v>
                </c:pt>
                <c:pt idx="60">
                  <c:v>3067</c:v>
                </c:pt>
                <c:pt idx="61">
                  <c:v>3040</c:v>
                </c:pt>
                <c:pt idx="62">
                  <c:v>3115</c:v>
                </c:pt>
                <c:pt idx="63">
                  <c:v>3063</c:v>
                </c:pt>
                <c:pt idx="64">
                  <c:v>3097</c:v>
                </c:pt>
                <c:pt idx="65">
                  <c:v>3031</c:v>
                </c:pt>
                <c:pt idx="66">
                  <c:v>2823</c:v>
                </c:pt>
                <c:pt idx="67">
                  <c:v>2828</c:v>
                </c:pt>
                <c:pt idx="68">
                  <c:v>2762</c:v>
                </c:pt>
                <c:pt idx="69">
                  <c:v>2570</c:v>
                </c:pt>
                <c:pt idx="70">
                  <c:v>2495</c:v>
                </c:pt>
                <c:pt idx="71">
                  <c:v>2404</c:v>
                </c:pt>
                <c:pt idx="72">
                  <c:v>2221</c:v>
                </c:pt>
                <c:pt idx="73">
                  <c:v>2189</c:v>
                </c:pt>
                <c:pt idx="74">
                  <c:v>2019</c:v>
                </c:pt>
                <c:pt idx="75">
                  <c:v>1946</c:v>
                </c:pt>
                <c:pt idx="76">
                  <c:v>1913</c:v>
                </c:pt>
                <c:pt idx="77">
                  <c:v>1935</c:v>
                </c:pt>
                <c:pt idx="78">
                  <c:v>1813</c:v>
                </c:pt>
                <c:pt idx="79">
                  <c:v>1684</c:v>
                </c:pt>
                <c:pt idx="80">
                  <c:v>1625</c:v>
                </c:pt>
                <c:pt idx="81">
                  <c:v>1520</c:v>
                </c:pt>
                <c:pt idx="82">
                  <c:v>1481</c:v>
                </c:pt>
                <c:pt idx="83">
                  <c:v>1480</c:v>
                </c:pt>
                <c:pt idx="84">
                  <c:v>1624</c:v>
                </c:pt>
                <c:pt idx="85">
                  <c:v>1622</c:v>
                </c:pt>
                <c:pt idx="86">
                  <c:v>1636</c:v>
                </c:pt>
                <c:pt idx="87">
                  <c:v>1626</c:v>
                </c:pt>
                <c:pt idx="88">
                  <c:v>1566</c:v>
                </c:pt>
                <c:pt idx="89">
                  <c:v>1665</c:v>
                </c:pt>
                <c:pt idx="90">
                  <c:v>1686</c:v>
                </c:pt>
                <c:pt idx="91">
                  <c:v>1740</c:v>
                </c:pt>
                <c:pt idx="92">
                  <c:v>1807</c:v>
                </c:pt>
                <c:pt idx="93">
                  <c:v>1888</c:v>
                </c:pt>
                <c:pt idx="94">
                  <c:v>1883</c:v>
                </c:pt>
                <c:pt idx="95">
                  <c:v>2127</c:v>
                </c:pt>
                <c:pt idx="96">
                  <c:v>2022</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Consented'!$A$71:$A$167</c:f>
              <c:numCache>
                <c:formatCode>mmm\-yy</c:formatCode>
                <c:ptCount val="97"/>
                <c:pt idx="0">
                  <c:v>42979</c:v>
                </c:pt>
                <c:pt idx="1">
                  <c:v>43009</c:v>
                </c:pt>
                <c:pt idx="2">
                  <c:v>43040</c:v>
                </c:pt>
                <c:pt idx="3">
                  <c:v>43070</c:v>
                </c:pt>
                <c:pt idx="4">
                  <c:v>43101</c:v>
                </c:pt>
                <c:pt idx="5">
                  <c:v>43132</c:v>
                </c:pt>
                <c:pt idx="6">
                  <c:v>43160</c:v>
                </c:pt>
                <c:pt idx="7">
                  <c:v>43191</c:v>
                </c:pt>
                <c:pt idx="8">
                  <c:v>43221</c:v>
                </c:pt>
                <c:pt idx="9">
                  <c:v>43252</c:v>
                </c:pt>
                <c:pt idx="10">
                  <c:v>43282</c:v>
                </c:pt>
                <c:pt idx="11">
                  <c:v>43313</c:v>
                </c:pt>
                <c:pt idx="12">
                  <c:v>43344</c:v>
                </c:pt>
                <c:pt idx="13">
                  <c:v>43374</c:v>
                </c:pt>
                <c:pt idx="14">
                  <c:v>43405</c:v>
                </c:pt>
                <c:pt idx="15">
                  <c:v>43435</c:v>
                </c:pt>
                <c:pt idx="16">
                  <c:v>43466</c:v>
                </c:pt>
                <c:pt idx="17">
                  <c:v>43497</c:v>
                </c:pt>
                <c:pt idx="18">
                  <c:v>43525</c:v>
                </c:pt>
                <c:pt idx="19">
                  <c:v>43556</c:v>
                </c:pt>
                <c:pt idx="20">
                  <c:v>43586</c:v>
                </c:pt>
                <c:pt idx="21">
                  <c:v>43617</c:v>
                </c:pt>
                <c:pt idx="22">
                  <c:v>43647</c:v>
                </c:pt>
                <c:pt idx="23">
                  <c:v>43696</c:v>
                </c:pt>
                <c:pt idx="24">
                  <c:v>43709</c:v>
                </c:pt>
                <c:pt idx="25">
                  <c:v>43757</c:v>
                </c:pt>
                <c:pt idx="26">
                  <c:v>43770</c:v>
                </c:pt>
                <c:pt idx="27">
                  <c:v>43800</c:v>
                </c:pt>
                <c:pt idx="28">
                  <c:v>43831</c:v>
                </c:pt>
                <c:pt idx="29">
                  <c:v>43862</c:v>
                </c:pt>
                <c:pt idx="30">
                  <c:v>43891</c:v>
                </c:pt>
                <c:pt idx="31">
                  <c:v>43922</c:v>
                </c:pt>
                <c:pt idx="32">
                  <c:v>43952</c:v>
                </c:pt>
                <c:pt idx="33">
                  <c:v>43983</c:v>
                </c:pt>
                <c:pt idx="34">
                  <c:v>44013</c:v>
                </c:pt>
                <c:pt idx="35">
                  <c:v>44044</c:v>
                </c:pt>
                <c:pt idx="36">
                  <c:v>44075</c:v>
                </c:pt>
                <c:pt idx="37">
                  <c:v>44105</c:v>
                </c:pt>
                <c:pt idx="38">
                  <c:v>44136</c:v>
                </c:pt>
                <c:pt idx="39">
                  <c:v>44166</c:v>
                </c:pt>
                <c:pt idx="40">
                  <c:v>44197</c:v>
                </c:pt>
                <c:pt idx="41">
                  <c:v>44228</c:v>
                </c:pt>
                <c:pt idx="42">
                  <c:v>44256</c:v>
                </c:pt>
                <c:pt idx="43">
                  <c:v>44287</c:v>
                </c:pt>
                <c:pt idx="44">
                  <c:v>44317</c:v>
                </c:pt>
                <c:pt idx="45">
                  <c:v>44348</c:v>
                </c:pt>
                <c:pt idx="46">
                  <c:v>44378</c:v>
                </c:pt>
                <c:pt idx="47">
                  <c:v>44409</c:v>
                </c:pt>
                <c:pt idx="48">
                  <c:v>44440</c:v>
                </c:pt>
                <c:pt idx="49">
                  <c:v>44470</c:v>
                </c:pt>
                <c:pt idx="50">
                  <c:v>44501</c:v>
                </c:pt>
                <c:pt idx="51">
                  <c:v>44531</c:v>
                </c:pt>
                <c:pt idx="52">
                  <c:v>44562</c:v>
                </c:pt>
                <c:pt idx="53">
                  <c:v>44593</c:v>
                </c:pt>
                <c:pt idx="54">
                  <c:v>44621</c:v>
                </c:pt>
                <c:pt idx="55">
                  <c:v>44652</c:v>
                </c:pt>
                <c:pt idx="56">
                  <c:v>44682</c:v>
                </c:pt>
                <c:pt idx="57">
                  <c:v>44713</c:v>
                </c:pt>
                <c:pt idx="58">
                  <c:v>44743</c:v>
                </c:pt>
                <c:pt idx="59">
                  <c:v>44774</c:v>
                </c:pt>
                <c:pt idx="60">
                  <c:v>44805</c:v>
                </c:pt>
                <c:pt idx="61">
                  <c:v>44835</c:v>
                </c:pt>
                <c:pt idx="62">
                  <c:v>44866</c:v>
                </c:pt>
                <c:pt idx="63">
                  <c:v>44896</c:v>
                </c:pt>
                <c:pt idx="64">
                  <c:v>44927</c:v>
                </c:pt>
                <c:pt idx="65">
                  <c:v>44958</c:v>
                </c:pt>
                <c:pt idx="66">
                  <c:v>44986</c:v>
                </c:pt>
                <c:pt idx="67">
                  <c:v>45017</c:v>
                </c:pt>
                <c:pt idx="68">
                  <c:v>45047</c:v>
                </c:pt>
                <c:pt idx="69">
                  <c:v>45078</c:v>
                </c:pt>
                <c:pt idx="70">
                  <c:v>45108</c:v>
                </c:pt>
                <c:pt idx="71">
                  <c:v>45139</c:v>
                </c:pt>
                <c:pt idx="72">
                  <c:v>45170</c:v>
                </c:pt>
                <c:pt idx="73">
                  <c:v>45200</c:v>
                </c:pt>
                <c:pt idx="74">
                  <c:v>45231</c:v>
                </c:pt>
                <c:pt idx="75">
                  <c:v>45261</c:v>
                </c:pt>
                <c:pt idx="76">
                  <c:v>45292</c:v>
                </c:pt>
                <c:pt idx="77">
                  <c:v>45323</c:v>
                </c:pt>
                <c:pt idx="78">
                  <c:v>45352</c:v>
                </c:pt>
                <c:pt idx="79">
                  <c:v>45383</c:v>
                </c:pt>
                <c:pt idx="80">
                  <c:v>45413</c:v>
                </c:pt>
                <c:pt idx="81">
                  <c:v>45444</c:v>
                </c:pt>
                <c:pt idx="82">
                  <c:v>45474</c:v>
                </c:pt>
                <c:pt idx="83">
                  <c:v>45505</c:v>
                </c:pt>
                <c:pt idx="84">
                  <c:v>45536</c:v>
                </c:pt>
                <c:pt idx="85">
                  <c:v>45566</c:v>
                </c:pt>
                <c:pt idx="86">
                  <c:v>45597</c:v>
                </c:pt>
                <c:pt idx="87">
                  <c:v>45627</c:v>
                </c:pt>
                <c:pt idx="88">
                  <c:v>45658</c:v>
                </c:pt>
                <c:pt idx="89">
                  <c:v>45689</c:v>
                </c:pt>
                <c:pt idx="90">
                  <c:v>45717</c:v>
                </c:pt>
                <c:pt idx="91">
                  <c:v>45748</c:v>
                </c:pt>
                <c:pt idx="92">
                  <c:v>45778</c:v>
                </c:pt>
                <c:pt idx="93">
                  <c:v>45809</c:v>
                </c:pt>
                <c:pt idx="94">
                  <c:v>45839</c:v>
                </c:pt>
                <c:pt idx="95">
                  <c:v>45870</c:v>
                </c:pt>
                <c:pt idx="96">
                  <c:v>45901</c:v>
                </c:pt>
              </c:numCache>
            </c:numRef>
          </c:cat>
          <c:val>
            <c:numRef>
              <c:f>'Dwellings Consented'!$BE$71:$BE$167</c:f>
              <c:numCache>
                <c:formatCode>0%</c:formatCode>
                <c:ptCount val="97"/>
                <c:pt idx="0">
                  <c:v>0.25133275176892506</c:v>
                </c:pt>
                <c:pt idx="1">
                  <c:v>0.25198204221988729</c:v>
                </c:pt>
                <c:pt idx="2">
                  <c:v>0.26279004752585966</c:v>
                </c:pt>
                <c:pt idx="3">
                  <c:v>0.27716941198122758</c:v>
                </c:pt>
                <c:pt idx="4">
                  <c:v>0.27761220987988799</c:v>
                </c:pt>
                <c:pt idx="5">
                  <c:v>0.26520086862106407</c:v>
                </c:pt>
                <c:pt idx="6">
                  <c:v>0.26608291636883491</c:v>
                </c:pt>
                <c:pt idx="7">
                  <c:v>0.27311032762920284</c:v>
                </c:pt>
                <c:pt idx="8">
                  <c:v>0.28450382923252404</c:v>
                </c:pt>
                <c:pt idx="9">
                  <c:v>0.27916565607567306</c:v>
                </c:pt>
                <c:pt idx="10">
                  <c:v>0.28065395095367845</c:v>
                </c:pt>
                <c:pt idx="11">
                  <c:v>0.2802685392391388</c:v>
                </c:pt>
                <c:pt idx="12">
                  <c:v>0.2712244109694863</c:v>
                </c:pt>
                <c:pt idx="13">
                  <c:v>0.27588316256308304</c:v>
                </c:pt>
                <c:pt idx="14">
                  <c:v>0.26585937500000001</c:v>
                </c:pt>
                <c:pt idx="15">
                  <c:v>0.27196392473954284</c:v>
                </c:pt>
                <c:pt idx="16">
                  <c:v>0.27124773960216997</c:v>
                </c:pt>
                <c:pt idx="17">
                  <c:v>0.27753303964757708</c:v>
                </c:pt>
                <c:pt idx="18">
                  <c:v>0.27360530488683871</c:v>
                </c:pt>
                <c:pt idx="19">
                  <c:v>0.266031699869129</c:v>
                </c:pt>
                <c:pt idx="20">
                  <c:v>0.26647936027663716</c:v>
                </c:pt>
                <c:pt idx="21">
                  <c:v>0.27273375142531359</c:v>
                </c:pt>
                <c:pt idx="22">
                  <c:v>0.28427929193593704</c:v>
                </c:pt>
                <c:pt idx="23">
                  <c:v>0.28149180899268039</c:v>
                </c:pt>
                <c:pt idx="24">
                  <c:v>0.28221948886155529</c:v>
                </c:pt>
                <c:pt idx="25">
                  <c:v>0.28361710685078428</c:v>
                </c:pt>
                <c:pt idx="26">
                  <c:v>0.27922776806134803</c:v>
                </c:pt>
                <c:pt idx="27">
                  <c:v>0.28005807047644188</c:v>
                </c:pt>
                <c:pt idx="28">
                  <c:v>0.27891292735042733</c:v>
                </c:pt>
                <c:pt idx="29">
                  <c:v>0.27810690723037568</c:v>
                </c:pt>
                <c:pt idx="30">
                  <c:v>0.28181087597106885</c:v>
                </c:pt>
                <c:pt idx="31">
                  <c:v>0.27772139909343074</c:v>
                </c:pt>
                <c:pt idx="32">
                  <c:v>0.28065695949209857</c:v>
                </c:pt>
                <c:pt idx="33">
                  <c:v>0.27561239680606309</c:v>
                </c:pt>
                <c:pt idx="34">
                  <c:v>0.26072651581279793</c:v>
                </c:pt>
                <c:pt idx="35">
                  <c:v>0.25058815621429054</c:v>
                </c:pt>
                <c:pt idx="36">
                  <c:v>0.2574347039048358</c:v>
                </c:pt>
                <c:pt idx="37">
                  <c:v>0.25800893426930438</c:v>
                </c:pt>
                <c:pt idx="38">
                  <c:v>0.25709023941068138</c:v>
                </c:pt>
                <c:pt idx="39">
                  <c:v>0.25112592325707078</c:v>
                </c:pt>
                <c:pt idx="40">
                  <c:v>0.25939344358090338</c:v>
                </c:pt>
                <c:pt idx="41">
                  <c:v>0.256434308495046</c:v>
                </c:pt>
                <c:pt idx="42">
                  <c:v>0.25360164646695632</c:v>
                </c:pt>
                <c:pt idx="43">
                  <c:v>0.26071448169895189</c:v>
                </c:pt>
                <c:pt idx="44">
                  <c:v>0.25290885585003231</c:v>
                </c:pt>
                <c:pt idx="45">
                  <c:v>0.25179931704754399</c:v>
                </c:pt>
                <c:pt idx="46">
                  <c:v>0.24226131440204626</c:v>
                </c:pt>
                <c:pt idx="47">
                  <c:v>0.2508530710558009</c:v>
                </c:pt>
                <c:pt idx="48">
                  <c:v>0.24742268041237114</c:v>
                </c:pt>
                <c:pt idx="49">
                  <c:v>0.24518459069020868</c:v>
                </c:pt>
                <c:pt idx="50">
                  <c:v>0.24185635792778651</c:v>
                </c:pt>
                <c:pt idx="51">
                  <c:v>0.23620244532125287</c:v>
                </c:pt>
                <c:pt idx="52">
                  <c:v>0.23005757590669751</c:v>
                </c:pt>
                <c:pt idx="53">
                  <c:v>0.23155008178581737</c:v>
                </c:pt>
                <c:pt idx="54">
                  <c:v>0.2497089910136425</c:v>
                </c:pt>
                <c:pt idx="55">
                  <c:v>0.24455002794857461</c:v>
                </c:pt>
                <c:pt idx="56">
                  <c:v>0.24262264846919956</c:v>
                </c:pt>
                <c:pt idx="57">
                  <c:v>0.25230228145680039</c:v>
                </c:pt>
                <c:pt idx="58">
                  <c:v>0.25957779515246288</c:v>
                </c:pt>
                <c:pt idx="59">
                  <c:v>0.25355262544844615</c:v>
                </c:pt>
                <c:pt idx="60">
                  <c:v>0.26777348191949057</c:v>
                </c:pt>
                <c:pt idx="61">
                  <c:v>0.26962659380692167</c:v>
                </c:pt>
                <c:pt idx="62">
                  <c:v>0.27175263424285651</c:v>
                </c:pt>
                <c:pt idx="63">
                  <c:v>0.27853152434158018</c:v>
                </c:pt>
                <c:pt idx="64">
                  <c:v>0.27874119926286445</c:v>
                </c:pt>
                <c:pt idx="65">
                  <c:v>0.27658449858248041</c:v>
                </c:pt>
                <c:pt idx="66">
                  <c:v>0.26294801102796378</c:v>
                </c:pt>
                <c:pt idx="67">
                  <c:v>0.26576464127015825</c:v>
                </c:pt>
                <c:pt idx="68">
                  <c:v>0.27263421874200316</c:v>
                </c:pt>
                <c:pt idx="69">
                  <c:v>0.26497249148545976</c:v>
                </c:pt>
                <c:pt idx="70">
                  <c:v>0.26900709598250011</c:v>
                </c:pt>
                <c:pt idx="71">
                  <c:v>0.27284341498639114</c:v>
                </c:pt>
                <c:pt idx="72">
                  <c:v>0.25780197903858537</c:v>
                </c:pt>
                <c:pt idx="73">
                  <c:v>0.25814385985961963</c:v>
                </c:pt>
                <c:pt idx="74">
                  <c:v>0.25459929435483869</c:v>
                </c:pt>
                <c:pt idx="75">
                  <c:v>0.25225981404958675</c:v>
                </c:pt>
                <c:pt idx="76">
                  <c:v>0.25560128029263834</c:v>
                </c:pt>
                <c:pt idx="77">
                  <c:v>0.25278615445129149</c:v>
                </c:pt>
                <c:pt idx="78">
                  <c:v>0.24498265188108034</c:v>
                </c:pt>
                <c:pt idx="79">
                  <c:v>0.24232081911262798</c:v>
                </c:pt>
                <c:pt idx="80">
                  <c:v>0.23481501932633905</c:v>
                </c:pt>
                <c:pt idx="81">
                  <c:v>0.23284012991699748</c:v>
                </c:pt>
                <c:pt idx="82">
                  <c:v>0.22134387351778656</c:v>
                </c:pt>
                <c:pt idx="83">
                  <c:v>0.22032295606633692</c:v>
                </c:pt>
                <c:pt idx="84">
                  <c:v>0.21735040879820564</c:v>
                </c:pt>
                <c:pt idx="85">
                  <c:v>0.2130130563370122</c:v>
                </c:pt>
                <c:pt idx="86">
                  <c:v>0.21186623516720604</c:v>
                </c:pt>
                <c:pt idx="87">
                  <c:v>0.22663031781332951</c:v>
                </c:pt>
                <c:pt idx="88">
                  <c:v>0.21815961497018893</c:v>
                </c:pt>
                <c:pt idx="89">
                  <c:v>0.22827270747113917</c:v>
                </c:pt>
                <c:pt idx="90">
                  <c:v>0.23830877642536835</c:v>
                </c:pt>
                <c:pt idx="91">
                  <c:v>0.2390893220832121</c:v>
                </c:pt>
                <c:pt idx="92">
                  <c:v>0.24884593190998269</c:v>
                </c:pt>
                <c:pt idx="93">
                  <c:v>0.25085694298705841</c:v>
                </c:pt>
                <c:pt idx="94">
                  <c:v>0.25162054784972471</c:v>
                </c:pt>
                <c:pt idx="95">
                  <c:v>0.26760952052431874</c:v>
                </c:pt>
                <c:pt idx="96">
                  <c:v>0.27425474254742549</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CCCs'!$A$118:$A$154</c:f>
              <c:numCache>
                <c:formatCode>mmm\-yy</c:formatCode>
                <c:ptCount val="37"/>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pt idx="36">
                  <c:v>45901</c:v>
                </c:pt>
              </c:numCache>
            </c:numRef>
          </c:cat>
          <c:val>
            <c:numRef>
              <c:f>'Dwellings with CCCs'!$B$118:$B$154</c:f>
              <c:numCache>
                <c:formatCode>General</c:formatCode>
                <c:ptCount val="37"/>
                <c:pt idx="0">
                  <c:v>1034</c:v>
                </c:pt>
                <c:pt idx="1">
                  <c:v>1160</c:v>
                </c:pt>
                <c:pt idx="2">
                  <c:v>1481</c:v>
                </c:pt>
                <c:pt idx="3">
                  <c:v>1226</c:v>
                </c:pt>
                <c:pt idx="4">
                  <c:v>845</c:v>
                </c:pt>
                <c:pt idx="5">
                  <c:v>1164</c:v>
                </c:pt>
                <c:pt idx="6">
                  <c:v>1482</c:v>
                </c:pt>
                <c:pt idx="7">
                  <c:v>1189</c:v>
                </c:pt>
                <c:pt idx="8">
                  <c:v>1499</c:v>
                </c:pt>
                <c:pt idx="9">
                  <c:v>1742</c:v>
                </c:pt>
                <c:pt idx="10">
                  <c:v>1557</c:v>
                </c:pt>
                <c:pt idx="11">
                  <c:v>1497</c:v>
                </c:pt>
                <c:pt idx="12">
                  <c:v>1927</c:v>
                </c:pt>
                <c:pt idx="13">
                  <c:v>1949</c:v>
                </c:pt>
                <c:pt idx="14">
                  <c:v>1925</c:v>
                </c:pt>
                <c:pt idx="15">
                  <c:v>1327</c:v>
                </c:pt>
                <c:pt idx="16">
                  <c:v>965</c:v>
                </c:pt>
                <c:pt idx="17">
                  <c:v>1583</c:v>
                </c:pt>
                <c:pt idx="18">
                  <c:v>1728</c:v>
                </c:pt>
                <c:pt idx="19">
                  <c:v>1677</c:v>
                </c:pt>
                <c:pt idx="20">
                  <c:v>1683</c:v>
                </c:pt>
                <c:pt idx="21">
                  <c:v>1322</c:v>
                </c:pt>
                <c:pt idx="22">
                  <c:v>1614</c:v>
                </c:pt>
                <c:pt idx="23">
                  <c:v>1186</c:v>
                </c:pt>
                <c:pt idx="24">
                  <c:v>1451</c:v>
                </c:pt>
                <c:pt idx="25">
                  <c:v>1497</c:v>
                </c:pt>
                <c:pt idx="26">
                  <c:v>1444</c:v>
                </c:pt>
                <c:pt idx="27">
                  <c:v>1019</c:v>
                </c:pt>
                <c:pt idx="28">
                  <c:v>1291</c:v>
                </c:pt>
                <c:pt idx="29">
                  <c:v>899</c:v>
                </c:pt>
                <c:pt idx="30">
                  <c:v>1255</c:v>
                </c:pt>
                <c:pt idx="31">
                  <c:v>1256</c:v>
                </c:pt>
                <c:pt idx="32">
                  <c:v>1316</c:v>
                </c:pt>
                <c:pt idx="33">
                  <c:v>1208</c:v>
                </c:pt>
                <c:pt idx="34">
                  <c:v>1539</c:v>
                </c:pt>
                <c:pt idx="35">
                  <c:v>1168</c:v>
                </c:pt>
                <c:pt idx="36">
                  <c:v>1342</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CCCs'!$A$130:$A$154</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with CCCs'!$F$130:$F$154</c:f>
              <c:numCache>
                <c:formatCode>General</c:formatCode>
                <c:ptCount val="25"/>
                <c:pt idx="0">
                  <c:v>1412</c:v>
                </c:pt>
                <c:pt idx="1">
                  <c:v>1434</c:v>
                </c:pt>
                <c:pt idx="2">
                  <c:v>1409</c:v>
                </c:pt>
                <c:pt idx="3">
                  <c:v>977</c:v>
                </c:pt>
                <c:pt idx="4">
                  <c:v>713</c:v>
                </c:pt>
                <c:pt idx="5">
                  <c:v>991</c:v>
                </c:pt>
                <c:pt idx="6">
                  <c:v>1104</c:v>
                </c:pt>
                <c:pt idx="7">
                  <c:v>1093</c:v>
                </c:pt>
                <c:pt idx="8">
                  <c:v>1222</c:v>
                </c:pt>
                <c:pt idx="9">
                  <c:v>927</c:v>
                </c:pt>
                <c:pt idx="10">
                  <c:v>941</c:v>
                </c:pt>
                <c:pt idx="11">
                  <c:v>739</c:v>
                </c:pt>
                <c:pt idx="12">
                  <c:v>943</c:v>
                </c:pt>
                <c:pt idx="13">
                  <c:v>972</c:v>
                </c:pt>
                <c:pt idx="14">
                  <c:v>946</c:v>
                </c:pt>
                <c:pt idx="15">
                  <c:v>774</c:v>
                </c:pt>
                <c:pt idx="16">
                  <c:v>696</c:v>
                </c:pt>
                <c:pt idx="17">
                  <c:v>545</c:v>
                </c:pt>
                <c:pt idx="18">
                  <c:v>774</c:v>
                </c:pt>
                <c:pt idx="19">
                  <c:v>771</c:v>
                </c:pt>
                <c:pt idx="20">
                  <c:v>780</c:v>
                </c:pt>
                <c:pt idx="21">
                  <c:v>785</c:v>
                </c:pt>
                <c:pt idx="22">
                  <c:v>1066</c:v>
                </c:pt>
                <c:pt idx="23">
                  <c:v>809</c:v>
                </c:pt>
                <c:pt idx="24">
                  <c:v>798</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CCCs'!$A$130:$A$154</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with CCCs'!$G$130:$G$154</c:f>
              <c:numCache>
                <c:formatCode>General</c:formatCode>
                <c:ptCount val="25"/>
                <c:pt idx="0">
                  <c:v>479</c:v>
                </c:pt>
                <c:pt idx="1">
                  <c:v>491</c:v>
                </c:pt>
                <c:pt idx="2">
                  <c:v>492</c:v>
                </c:pt>
                <c:pt idx="3">
                  <c:v>320</c:v>
                </c:pt>
                <c:pt idx="4">
                  <c:v>240</c:v>
                </c:pt>
                <c:pt idx="5">
                  <c:v>562</c:v>
                </c:pt>
                <c:pt idx="6">
                  <c:v>560</c:v>
                </c:pt>
                <c:pt idx="7">
                  <c:v>545</c:v>
                </c:pt>
                <c:pt idx="8">
                  <c:v>349</c:v>
                </c:pt>
                <c:pt idx="9">
                  <c:v>326</c:v>
                </c:pt>
                <c:pt idx="10">
                  <c:v>575</c:v>
                </c:pt>
                <c:pt idx="11">
                  <c:v>391</c:v>
                </c:pt>
                <c:pt idx="12">
                  <c:v>479</c:v>
                </c:pt>
                <c:pt idx="13">
                  <c:v>489</c:v>
                </c:pt>
                <c:pt idx="14">
                  <c:v>325</c:v>
                </c:pt>
                <c:pt idx="15">
                  <c:v>216</c:v>
                </c:pt>
                <c:pt idx="16">
                  <c:v>539</c:v>
                </c:pt>
                <c:pt idx="17">
                  <c:v>281</c:v>
                </c:pt>
                <c:pt idx="18">
                  <c:v>461</c:v>
                </c:pt>
                <c:pt idx="19">
                  <c:v>448</c:v>
                </c:pt>
                <c:pt idx="20">
                  <c:v>460</c:v>
                </c:pt>
                <c:pt idx="21">
                  <c:v>323</c:v>
                </c:pt>
                <c:pt idx="22">
                  <c:v>391</c:v>
                </c:pt>
                <c:pt idx="23">
                  <c:v>334</c:v>
                </c:pt>
                <c:pt idx="24">
                  <c:v>485</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6"/>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6A8-4FAB-B837-1143804B85C0}"/>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CCCs'!$A$130:$A$154</c:f>
              <c:numCache>
                <c:formatCode>mmm\-yy</c:formatCode>
                <c:ptCount val="25"/>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pt idx="13">
                  <c:v>45566</c:v>
                </c:pt>
                <c:pt idx="14">
                  <c:v>45597</c:v>
                </c:pt>
                <c:pt idx="15">
                  <c:v>45627</c:v>
                </c:pt>
                <c:pt idx="16">
                  <c:v>45658</c:v>
                </c:pt>
                <c:pt idx="17">
                  <c:v>45689</c:v>
                </c:pt>
                <c:pt idx="18">
                  <c:v>45717</c:v>
                </c:pt>
                <c:pt idx="19">
                  <c:v>45748</c:v>
                </c:pt>
                <c:pt idx="20">
                  <c:v>45778</c:v>
                </c:pt>
                <c:pt idx="21">
                  <c:v>45809</c:v>
                </c:pt>
                <c:pt idx="22">
                  <c:v>45839</c:v>
                </c:pt>
                <c:pt idx="23">
                  <c:v>45870</c:v>
                </c:pt>
                <c:pt idx="24">
                  <c:v>45901</c:v>
                </c:pt>
              </c:numCache>
            </c:numRef>
          </c:cat>
          <c:val>
            <c:numRef>
              <c:f>'Dwellings with CCCs'!$H$130:$H$154</c:f>
              <c:numCache>
                <c:formatCode>General</c:formatCode>
                <c:ptCount val="25"/>
                <c:pt idx="0">
                  <c:v>36</c:v>
                </c:pt>
                <c:pt idx="1">
                  <c:v>24</c:v>
                </c:pt>
                <c:pt idx="2">
                  <c:v>24</c:v>
                </c:pt>
                <c:pt idx="3">
                  <c:v>30</c:v>
                </c:pt>
                <c:pt idx="4">
                  <c:v>12</c:v>
                </c:pt>
                <c:pt idx="5">
                  <c:v>30</c:v>
                </c:pt>
                <c:pt idx="6">
                  <c:v>64</c:v>
                </c:pt>
                <c:pt idx="7">
                  <c:v>17</c:v>
                </c:pt>
                <c:pt idx="8">
                  <c:v>77</c:v>
                </c:pt>
                <c:pt idx="9">
                  <c:v>69</c:v>
                </c:pt>
                <c:pt idx="10">
                  <c:v>97</c:v>
                </c:pt>
                <c:pt idx="11">
                  <c:v>56</c:v>
                </c:pt>
                <c:pt idx="12">
                  <c:v>29</c:v>
                </c:pt>
                <c:pt idx="13">
                  <c:v>36</c:v>
                </c:pt>
                <c:pt idx="14">
                  <c:v>173</c:v>
                </c:pt>
                <c:pt idx="15">
                  <c:v>29</c:v>
                </c:pt>
                <c:pt idx="16">
                  <c:v>56</c:v>
                </c:pt>
                <c:pt idx="17">
                  <c:v>73</c:v>
                </c:pt>
                <c:pt idx="18">
                  <c:v>20</c:v>
                </c:pt>
                <c:pt idx="19">
                  <c:v>37</c:v>
                </c:pt>
                <c:pt idx="20">
                  <c:v>76</c:v>
                </c:pt>
                <c:pt idx="21">
                  <c:v>100</c:v>
                </c:pt>
                <c:pt idx="22">
                  <c:v>82</c:v>
                </c:pt>
                <c:pt idx="23">
                  <c:v>25</c:v>
                </c:pt>
                <c:pt idx="24">
                  <c:v>59</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Created'!$A$123:$A$147</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'Residential Parcels Created'!$B$123:$B$147</c:f>
              <c:numCache>
                <c:formatCode>General</c:formatCode>
                <c:ptCount val="25"/>
                <c:pt idx="0">
                  <c:v>1744</c:v>
                </c:pt>
                <c:pt idx="1">
                  <c:v>1375</c:v>
                </c:pt>
                <c:pt idx="2">
                  <c:v>1398</c:v>
                </c:pt>
                <c:pt idx="3">
                  <c:v>862</c:v>
                </c:pt>
                <c:pt idx="4">
                  <c:v>1123</c:v>
                </c:pt>
                <c:pt idx="5">
                  <c:v>1391</c:v>
                </c:pt>
                <c:pt idx="6">
                  <c:v>863</c:v>
                </c:pt>
                <c:pt idx="7">
                  <c:v>1787</c:v>
                </c:pt>
                <c:pt idx="8">
                  <c:v>1328</c:v>
                </c:pt>
                <c:pt idx="9">
                  <c:v>1125</c:v>
                </c:pt>
                <c:pt idx="10">
                  <c:v>1551</c:v>
                </c:pt>
                <c:pt idx="11">
                  <c:v>1445</c:v>
                </c:pt>
                <c:pt idx="12">
                  <c:v>1129</c:v>
                </c:pt>
                <c:pt idx="13">
                  <c:v>1708</c:v>
                </c:pt>
                <c:pt idx="14">
                  <c:v>609</c:v>
                </c:pt>
                <c:pt idx="15">
                  <c:v>872</c:v>
                </c:pt>
                <c:pt idx="16">
                  <c:v>1001</c:v>
                </c:pt>
                <c:pt idx="17">
                  <c:v>1652</c:v>
                </c:pt>
                <c:pt idx="18">
                  <c:v>507</c:v>
                </c:pt>
                <c:pt idx="19">
                  <c:v>1449</c:v>
                </c:pt>
                <c:pt idx="20">
                  <c:v>1215</c:v>
                </c:pt>
                <c:pt idx="21">
                  <c:v>1236</c:v>
                </c:pt>
                <c:pt idx="22">
                  <c:v>1353</c:v>
                </c:pt>
                <c:pt idx="23">
                  <c:v>1243</c:v>
                </c:pt>
                <c:pt idx="24">
                  <c:v>983</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190499</xdr:colOff>
      <xdr:row>107</xdr:row>
      <xdr:rowOff>10579</xdr:rowOff>
    </xdr:from>
    <xdr:to>
      <xdr:col>74</xdr:col>
      <xdr:colOff>179917</xdr:colOff>
      <xdr:row>129</xdr:row>
      <xdr:rowOff>21162</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158749</xdr:colOff>
      <xdr:row>85</xdr:row>
      <xdr:rowOff>52912</xdr:rowOff>
    </xdr:from>
    <xdr:to>
      <xdr:col>74</xdr:col>
      <xdr:colOff>127000</xdr:colOff>
      <xdr:row>106</xdr:row>
      <xdr:rowOff>21162</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197908</xdr:colOff>
      <xdr:row>85</xdr:row>
      <xdr:rowOff>31748</xdr:rowOff>
    </xdr:from>
    <xdr:to>
      <xdr:col>83</xdr:col>
      <xdr:colOff>155575</xdr:colOff>
      <xdr:row>105</xdr:row>
      <xdr:rowOff>158748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74</xdr:col>
      <xdr:colOff>243417</xdr:colOff>
      <xdr:row>107</xdr:row>
      <xdr:rowOff>10578</xdr:rowOff>
    </xdr:from>
    <xdr:to>
      <xdr:col>83</xdr:col>
      <xdr:colOff>232833</xdr:colOff>
      <xdr:row>129</xdr:row>
      <xdr:rowOff>12700</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211667</xdr:colOff>
      <xdr:row>129</xdr:row>
      <xdr:rowOff>95249</xdr:rowOff>
    </xdr:from>
    <xdr:to>
      <xdr:col>83</xdr:col>
      <xdr:colOff>158750</xdr:colOff>
      <xdr:row>150</xdr:row>
      <xdr:rowOff>105832</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67</xdr:col>
      <xdr:colOff>0</xdr:colOff>
      <xdr:row>44</xdr:row>
      <xdr:rowOff>0</xdr:rowOff>
    </xdr:from>
    <xdr:to>
      <xdr:col>83</xdr:col>
      <xdr:colOff>591610</xdr:colOff>
      <xdr:row>79</xdr:row>
      <xdr:rowOff>34085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74082</xdr:colOff>
      <xdr:row>103</xdr:row>
      <xdr:rowOff>24190</xdr:rowOff>
    </xdr:from>
    <xdr:to>
      <xdr:col>19</xdr:col>
      <xdr:colOff>59872</xdr:colOff>
      <xdr:row>125</xdr:row>
      <xdr:rowOff>130023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277890</xdr:colOff>
      <xdr:row>127</xdr:row>
      <xdr:rowOff>157540</xdr:rowOff>
    </xdr:from>
    <xdr:to>
      <xdr:col>19</xdr:col>
      <xdr:colOff>258838</xdr:colOff>
      <xdr:row>148</xdr:row>
      <xdr:rowOff>83155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228600</xdr:colOff>
      <xdr:row>125</xdr:row>
      <xdr:rowOff>9525</xdr:rowOff>
    </xdr:from>
    <xdr:to>
      <xdr:col>29</xdr:col>
      <xdr:colOff>98657</xdr:colOff>
      <xdr:row>145</xdr:row>
      <xdr:rowOff>56314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219075</xdr:colOff>
      <xdr:row>103</xdr:row>
      <xdr:rowOff>76200</xdr:rowOff>
    </xdr:from>
    <xdr:to>
      <xdr:col>29</xdr:col>
      <xdr:colOff>288925</xdr:colOff>
      <xdr:row>124</xdr:row>
      <xdr:rowOff>68132</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9</xdr:col>
      <xdr:colOff>28574</xdr:colOff>
      <xdr:row>381</xdr:row>
      <xdr:rowOff>0</xdr:rowOff>
    </xdr:from>
    <xdr:to>
      <xdr:col>18</xdr:col>
      <xdr:colOff>501650</xdr:colOff>
      <xdr:row>403</xdr:row>
      <xdr:rowOff>92075</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83</xdr:row>
      <xdr:rowOff>133350</xdr:rowOff>
    </xdr:from>
    <xdr:to>
      <xdr:col>20</xdr:col>
      <xdr:colOff>31749</xdr:colOff>
      <xdr:row>108</xdr:row>
      <xdr:rowOff>82550</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66675</xdr:colOff>
      <xdr:row>54</xdr:row>
      <xdr:rowOff>85725</xdr:rowOff>
    </xdr:from>
    <xdr:to>
      <xdr:col>20</xdr:col>
      <xdr:colOff>9525</xdr:colOff>
      <xdr:row>83</xdr:row>
      <xdr:rowOff>14287</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4" sqref="D14"/>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45986</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67"/>
  <sheetViews>
    <sheetView zoomScaleNormal="100" workbookViewId="0">
      <pane xSplit="1" ySplit="2" topLeftCell="B141" activePane="bottomRight" state="frozen"/>
      <selection pane="topRight" activeCell="B1" sqref="B1"/>
      <selection pane="bottomLeft" activeCell="A3" sqref="A3"/>
      <selection pane="bottomRight" activeCell="A167" sqref="A167"/>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95" t="s">
        <v>11</v>
      </c>
      <c r="C1" s="195"/>
      <c r="D1" s="195"/>
      <c r="E1" s="195"/>
      <c r="F1" s="195"/>
      <c r="G1" s="195"/>
      <c r="H1" s="196"/>
      <c r="I1" s="197" t="s">
        <v>15</v>
      </c>
      <c r="J1" s="195"/>
      <c r="K1" s="195"/>
      <c r="L1" s="195"/>
      <c r="M1" s="195"/>
      <c r="N1" s="196"/>
      <c r="O1" s="197" t="s">
        <v>12</v>
      </c>
      <c r="P1" s="195"/>
      <c r="Q1" s="195"/>
      <c r="R1" s="196"/>
      <c r="S1" s="191" t="s">
        <v>139</v>
      </c>
      <c r="T1" s="192"/>
      <c r="U1" s="192"/>
      <c r="V1" s="192"/>
      <c r="W1" s="193"/>
      <c r="X1" s="191" t="s">
        <v>140</v>
      </c>
      <c r="Y1" s="192"/>
      <c r="Z1" s="192"/>
      <c r="AA1" s="192"/>
      <c r="AB1" s="193"/>
      <c r="AC1" s="191" t="s">
        <v>43</v>
      </c>
      <c r="AD1" s="192"/>
      <c r="AE1" s="192"/>
      <c r="AF1" s="192"/>
      <c r="AG1" s="192"/>
      <c r="AH1" s="198"/>
      <c r="AI1" s="199" t="s">
        <v>128</v>
      </c>
      <c r="AJ1" s="200"/>
      <c r="AK1" s="200"/>
      <c r="AL1" s="200"/>
      <c r="AM1" s="200"/>
      <c r="AN1" s="200"/>
      <c r="AO1" s="200"/>
      <c r="AP1" s="200"/>
      <c r="AQ1" s="200"/>
      <c r="AR1" s="200"/>
      <c r="AS1" s="200"/>
      <c r="AT1" s="201"/>
      <c r="AU1" s="188" t="s">
        <v>127</v>
      </c>
      <c r="AV1" s="189"/>
      <c r="AW1" s="189"/>
      <c r="AX1" s="189"/>
      <c r="AY1" s="189"/>
      <c r="AZ1" s="189"/>
      <c r="BA1" s="189"/>
      <c r="BB1" s="189"/>
      <c r="BC1" s="189"/>
      <c r="BD1" s="189"/>
      <c r="BE1" s="190"/>
      <c r="BF1" s="186" t="s">
        <v>129</v>
      </c>
      <c r="BG1" s="187"/>
      <c r="BH1" s="187"/>
      <c r="BI1" s="187"/>
      <c r="BJ1" s="187"/>
      <c r="BK1" s="187"/>
      <c r="BL1" s="187"/>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194" t="s">
        <v>145</v>
      </c>
      <c r="BP143" s="194"/>
      <c r="BQ143" s="194"/>
      <c r="BR143" s="194"/>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194"/>
      <c r="BP144" s="194"/>
      <c r="BQ144" s="194"/>
      <c r="BR144" s="194"/>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194"/>
      <c r="BP145" s="194"/>
      <c r="BQ145" s="194"/>
      <c r="BR145" s="194"/>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194"/>
      <c r="BP146" s="194"/>
      <c r="BQ146" s="194"/>
      <c r="BR146" s="194"/>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194"/>
      <c r="BP147" s="194"/>
      <c r="BQ147" s="194"/>
      <c r="BR147" s="194"/>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194"/>
      <c r="BP148" s="194"/>
      <c r="BQ148" s="194"/>
      <c r="BR148" s="194"/>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194"/>
      <c r="BP149" s="194"/>
      <c r="BQ149" s="194"/>
      <c r="BR149" s="194"/>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54</v>
      </c>
      <c r="BG160" s="25">
        <v>32</v>
      </c>
      <c r="BH160" s="25">
        <v>5</v>
      </c>
      <c r="BI160" s="25">
        <v>4</v>
      </c>
      <c r="BJ160" s="25">
        <v>13</v>
      </c>
      <c r="BK160" s="171">
        <v>71</v>
      </c>
      <c r="BL160" s="172">
        <f t="shared" ref="BL160" si="1087">BK160/F160</f>
        <v>6.5377532228360957E-2</v>
      </c>
      <c r="BM160" s="171">
        <f t="shared" si="1021"/>
        <v>2003</v>
      </c>
      <c r="BN160" s="172">
        <f t="shared" ref="BN160:BN165" si="1088">BM160/I160</f>
        <v>0.14542946344296812</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 t="shared" ref="BA161:BA165" si="1100">SUM(AU150:AU161)</f>
        <v>295</v>
      </c>
      <c r="BB161" s="51">
        <f t="shared" si="1085"/>
        <v>1367</v>
      </c>
      <c r="BC161" s="53">
        <f t="shared" si="1085"/>
        <v>1686</v>
      </c>
      <c r="BD161" s="33">
        <f t="shared" si="1085"/>
        <v>3348</v>
      </c>
      <c r="BE161" s="61">
        <f t="shared" ref="BE161" si="1101">BD161/(SUM(AX150:AX161)+SUM(AY150:AY161))</f>
        <v>0.23830877642536835</v>
      </c>
      <c r="BF161" s="25">
        <v>115</v>
      </c>
      <c r="BG161" s="25">
        <v>61</v>
      </c>
      <c r="BH161" s="25">
        <v>16</v>
      </c>
      <c r="BI161" s="25">
        <v>18</v>
      </c>
      <c r="BJ161" s="25">
        <v>10</v>
      </c>
      <c r="BK161" s="171">
        <v>131</v>
      </c>
      <c r="BL161" s="172">
        <f t="shared" ref="BL161" si="1102">BK161/F161</f>
        <v>8.534201954397394E-2</v>
      </c>
      <c r="BM161" s="171">
        <f t="shared" si="1021"/>
        <v>1973</v>
      </c>
      <c r="BN161" s="172">
        <f t="shared" si="1088"/>
        <v>0.14043704178233327</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3">I162/12</f>
        <v>1145.6666666666667</v>
      </c>
      <c r="M162" s="35">
        <f t="shared" si="1103"/>
        <v>774.58333333333337</v>
      </c>
      <c r="N162" s="36">
        <f t="shared" si="1103"/>
        <v>371.08333333333331</v>
      </c>
      <c r="O162" s="20">
        <f t="shared" si="1064"/>
        <v>0.33944954128440369</v>
      </c>
      <c r="P162" s="23">
        <f t="shared" ref="P162:P167" si="1104">C162/$F162</f>
        <v>2.4464831804281346E-2</v>
      </c>
      <c r="Q162" s="15">
        <f t="shared" si="1066"/>
        <v>0.63608562691131498</v>
      </c>
      <c r="R162" s="27">
        <f t="shared" ref="R162:R167" si="1105">E162/$F162</f>
        <v>0</v>
      </c>
      <c r="S162" s="18">
        <v>0</v>
      </c>
      <c r="T162" s="21">
        <v>0</v>
      </c>
      <c r="U162" s="14">
        <v>23</v>
      </c>
      <c r="V162" s="25">
        <v>0</v>
      </c>
      <c r="W162" s="31">
        <f t="shared" ref="W162" si="1106">SUM(S162:V162)</f>
        <v>23</v>
      </c>
      <c r="X162" s="18">
        <v>0</v>
      </c>
      <c r="Y162" s="21">
        <v>0</v>
      </c>
      <c r="Z162" s="14">
        <v>5</v>
      </c>
      <c r="AA162" s="25">
        <v>0</v>
      </c>
      <c r="AB162" s="31">
        <f t="shared" ref="AB162" si="1107">SUM(X162:AA162)</f>
        <v>5</v>
      </c>
      <c r="AC162" s="18">
        <f t="shared" si="1070"/>
        <v>0</v>
      </c>
      <c r="AD162" s="21">
        <f t="shared" ref="AD162" si="1108">T162+Y162</f>
        <v>0</v>
      </c>
      <c r="AE162" s="14">
        <f t="shared" si="1039"/>
        <v>28</v>
      </c>
      <c r="AF162" s="25">
        <f t="shared" ref="AF162" si="1109">V162+AA162</f>
        <v>0</v>
      </c>
      <c r="AG162" s="29">
        <f t="shared" ref="AG162:AG167" si="1110">W162+AB162</f>
        <v>28</v>
      </c>
      <c r="AH162" s="57">
        <f t="shared" si="1074"/>
        <v>2.8542303771661569E-2</v>
      </c>
      <c r="AI162" s="37">
        <v>816</v>
      </c>
      <c r="AJ162" s="38">
        <f t="shared" ref="AJ162" si="1111">AI162/(AI162+AO162)</f>
        <v>0.83180428134556572</v>
      </c>
      <c r="AK162" s="39">
        <f t="shared" si="1076"/>
        <v>94</v>
      </c>
      <c r="AL162" s="40">
        <f t="shared" ref="AL162" si="1112">AK162/(AI162+AO162)</f>
        <v>9.5820591233435268E-2</v>
      </c>
      <c r="AM162" s="41">
        <v>71</v>
      </c>
      <c r="AN162" s="42">
        <f t="shared" ref="AN162" si="1113">AM162/(AQ162+AM162)</f>
        <v>7.2375127420998983E-2</v>
      </c>
      <c r="AO162" s="32">
        <v>165</v>
      </c>
      <c r="AP162" s="46">
        <f t="shared" ref="AP162" si="1114">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 t="shared" si="1100"/>
        <v>282</v>
      </c>
      <c r="BB162" s="51">
        <f t="shared" ref="BB162:BD163" si="1115">SUM(AV151:AV162)</f>
        <v>1265</v>
      </c>
      <c r="BC162" s="53">
        <f t="shared" si="1115"/>
        <v>1740</v>
      </c>
      <c r="BD162" s="33">
        <f t="shared" si="1115"/>
        <v>3287</v>
      </c>
      <c r="BE162" s="61">
        <f t="shared" ref="BE162:BE167" si="1116">BD162/(SUM(AX151:AX162)+SUM(AY151:AY162))</f>
        <v>0.2390893220832121</v>
      </c>
      <c r="BF162" s="25">
        <v>93</v>
      </c>
      <c r="BG162" s="25">
        <v>45</v>
      </c>
      <c r="BH162" s="25">
        <v>1</v>
      </c>
      <c r="BI162" s="25">
        <v>6</v>
      </c>
      <c r="BJ162" s="25">
        <v>6</v>
      </c>
      <c r="BK162" s="171">
        <v>108</v>
      </c>
      <c r="BL162" s="172">
        <f t="shared" ref="BL162:BL167" si="1117">BK162/F162</f>
        <v>0.11009174311926606</v>
      </c>
      <c r="BM162" s="171">
        <f t="shared" si="1021"/>
        <v>1935</v>
      </c>
      <c r="BN162" s="172">
        <f t="shared" si="1088"/>
        <v>0.14074774512656385</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8">SUM(G152:G163)</f>
        <v>9415</v>
      </c>
      <c r="K163" s="33">
        <f t="shared" si="1118"/>
        <v>4449</v>
      </c>
      <c r="L163" s="35">
        <f t="shared" si="1103"/>
        <v>1155.3333333333333</v>
      </c>
      <c r="M163" s="35">
        <f t="shared" si="1103"/>
        <v>784.58333333333337</v>
      </c>
      <c r="N163" s="36">
        <f t="shared" si="1103"/>
        <v>370.75</v>
      </c>
      <c r="O163" s="20">
        <f t="shared" si="1064"/>
        <v>0.30603448275862066</v>
      </c>
      <c r="P163" s="23">
        <f t="shared" si="1104"/>
        <v>6.7528735632183909E-2</v>
      </c>
      <c r="Q163" s="15">
        <f t="shared" si="1066"/>
        <v>0.56465517241379315</v>
      </c>
      <c r="R163" s="27">
        <f t="shared" si="1105"/>
        <v>6.17816091954023E-2</v>
      </c>
      <c r="S163" s="18">
        <v>0</v>
      </c>
      <c r="T163" s="21">
        <v>0</v>
      </c>
      <c r="U163" s="14">
        <v>9</v>
      </c>
      <c r="V163" s="25">
        <v>0</v>
      </c>
      <c r="W163" s="31">
        <f t="shared" ref="W163" si="1119">SUM(S163:V163)</f>
        <v>9</v>
      </c>
      <c r="X163" s="18">
        <v>0</v>
      </c>
      <c r="Y163" s="21">
        <v>0</v>
      </c>
      <c r="Z163" s="14">
        <v>25</v>
      </c>
      <c r="AA163" s="25">
        <v>0</v>
      </c>
      <c r="AB163" s="31">
        <f t="shared" ref="AB163" si="1120">SUM(X163:AA163)</f>
        <v>25</v>
      </c>
      <c r="AC163" s="18">
        <f t="shared" si="1070"/>
        <v>0</v>
      </c>
      <c r="AD163" s="21">
        <f t="shared" ref="AD163" si="1121">T163+Y163</f>
        <v>0</v>
      </c>
      <c r="AE163" s="14">
        <f t="shared" si="1039"/>
        <v>34</v>
      </c>
      <c r="AF163" s="25">
        <f t="shared" ref="AF163" si="1122">V163+AA163</f>
        <v>0</v>
      </c>
      <c r="AG163" s="29">
        <f t="shared" si="1110"/>
        <v>34</v>
      </c>
      <c r="AH163" s="57">
        <f t="shared" si="1074"/>
        <v>2.442528735632184E-2</v>
      </c>
      <c r="AI163" s="37">
        <v>1063</v>
      </c>
      <c r="AJ163" s="38">
        <f t="shared" ref="AJ163" si="1123">AI163/(AI163+AO163)</f>
        <v>0.76364942528735635</v>
      </c>
      <c r="AK163" s="39">
        <f t="shared" si="1076"/>
        <v>249</v>
      </c>
      <c r="AL163" s="40">
        <f t="shared" ref="AL163" si="1124">AK163/(AI163+AO163)</f>
        <v>0.1788793103448276</v>
      </c>
      <c r="AM163" s="41">
        <v>80</v>
      </c>
      <c r="AN163" s="42">
        <f t="shared" ref="AN163" si="1125">AM163/(AQ163+AM163)</f>
        <v>5.7471264367816091E-2</v>
      </c>
      <c r="AO163" s="32">
        <v>329</v>
      </c>
      <c r="AP163" s="46">
        <f t="shared" ref="AP163" si="1126">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 t="shared" si="1100"/>
        <v>285</v>
      </c>
      <c r="BB163" s="51">
        <f t="shared" si="1115"/>
        <v>1358</v>
      </c>
      <c r="BC163" s="53">
        <f t="shared" si="1115"/>
        <v>1807</v>
      </c>
      <c r="BD163" s="33">
        <f t="shared" si="1115"/>
        <v>3450</v>
      </c>
      <c r="BE163" s="61">
        <f t="shared" si="1116"/>
        <v>0.24884593190998269</v>
      </c>
      <c r="BF163" s="25">
        <v>176</v>
      </c>
      <c r="BG163" s="25">
        <v>74</v>
      </c>
      <c r="BH163" s="25">
        <v>63</v>
      </c>
      <c r="BI163" s="25">
        <v>75</v>
      </c>
      <c r="BJ163" s="25">
        <v>21</v>
      </c>
      <c r="BK163" s="171">
        <v>196</v>
      </c>
      <c r="BL163" s="172">
        <f t="shared" si="1117"/>
        <v>0.14080459770114942</v>
      </c>
      <c r="BM163" s="171">
        <f t="shared" si="1021"/>
        <v>2035</v>
      </c>
      <c r="BN163" s="172">
        <f t="shared" si="1088"/>
        <v>0.14678303519907673</v>
      </c>
    </row>
    <row r="164" spans="1:66" x14ac:dyDescent="0.3">
      <c r="A164" s="74">
        <v>45809</v>
      </c>
      <c r="B164" s="19">
        <v>351</v>
      </c>
      <c r="C164" s="22">
        <v>103</v>
      </c>
      <c r="D164" s="24">
        <v>710</v>
      </c>
      <c r="E164" s="26">
        <v>11</v>
      </c>
      <c r="F164" s="29">
        <f t="shared" si="1059"/>
        <v>1175</v>
      </c>
      <c r="G164" s="33">
        <f t="shared" si="1060"/>
        <v>824</v>
      </c>
      <c r="H164" s="34">
        <f t="shared" si="1061"/>
        <v>351</v>
      </c>
      <c r="I164" s="33">
        <f>SUM(F153:F164)</f>
        <v>14295</v>
      </c>
      <c r="J164" s="33">
        <f t="shared" si="1118"/>
        <v>9783</v>
      </c>
      <c r="K164" s="33">
        <f t="shared" si="1118"/>
        <v>4512</v>
      </c>
      <c r="L164" s="35">
        <f t="shared" ref="L164" si="1127">I164/12</f>
        <v>1191.25</v>
      </c>
      <c r="M164" s="35">
        <f t="shared" ref="M164" si="1128">J164/12</f>
        <v>815.25</v>
      </c>
      <c r="N164" s="36">
        <f t="shared" ref="N164" si="1129">K164/12</f>
        <v>376</v>
      </c>
      <c r="O164" s="20">
        <f t="shared" si="1064"/>
        <v>0.29872340425531912</v>
      </c>
      <c r="P164" s="23">
        <f t="shared" si="1104"/>
        <v>8.7659574468085102E-2</v>
      </c>
      <c r="Q164" s="15">
        <f t="shared" si="1066"/>
        <v>0.60425531914893615</v>
      </c>
      <c r="R164" s="27">
        <f t="shared" si="1105"/>
        <v>9.3617021276595751E-3</v>
      </c>
      <c r="S164" s="18">
        <v>6</v>
      </c>
      <c r="T164" s="21">
        <v>0</v>
      </c>
      <c r="U164" s="14">
        <v>20</v>
      </c>
      <c r="V164" s="25">
        <v>0</v>
      </c>
      <c r="W164" s="31">
        <f t="shared" ref="W164" si="1130">SUM(S164:V164)</f>
        <v>26</v>
      </c>
      <c r="X164" s="18">
        <v>0</v>
      </c>
      <c r="Y164" s="21">
        <v>12</v>
      </c>
      <c r="Z164" s="14">
        <v>45</v>
      </c>
      <c r="AA164" s="25">
        <v>0</v>
      </c>
      <c r="AB164" s="31">
        <f t="shared" ref="AB164" si="1131">SUM(X164:AA164)</f>
        <v>57</v>
      </c>
      <c r="AC164" s="18">
        <f t="shared" si="1070"/>
        <v>6</v>
      </c>
      <c r="AD164" s="21">
        <f t="shared" ref="AD164:AE166" si="1132">T164+Y164</f>
        <v>12</v>
      </c>
      <c r="AE164" s="14">
        <f t="shared" si="1132"/>
        <v>65</v>
      </c>
      <c r="AF164" s="25">
        <f t="shared" ref="AF164" si="1133">V164+AA164</f>
        <v>0</v>
      </c>
      <c r="AG164" s="29">
        <f t="shared" si="1110"/>
        <v>83</v>
      </c>
      <c r="AH164" s="57">
        <f t="shared" si="1074"/>
        <v>7.0638297872340425E-2</v>
      </c>
      <c r="AI164" s="37">
        <v>936</v>
      </c>
      <c r="AJ164" s="38">
        <f t="shared" ref="AJ164" si="1134">AI164/(AI164+AO164)</f>
        <v>0.79659574468085104</v>
      </c>
      <c r="AK164" s="39">
        <f t="shared" si="1076"/>
        <v>178</v>
      </c>
      <c r="AL164" s="40">
        <f t="shared" ref="AL164" si="1135">AK164/(AI164+AO164)</f>
        <v>0.15148936170212765</v>
      </c>
      <c r="AM164" s="41">
        <v>61</v>
      </c>
      <c r="AN164" s="42">
        <f t="shared" ref="AN164" si="1136">AM164/(AQ164+AM164)</f>
        <v>5.1914893617021278E-2</v>
      </c>
      <c r="AO164" s="32">
        <v>239</v>
      </c>
      <c r="AP164" s="46">
        <f t="shared" ref="AP164" si="1137">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 t="shared" si="1100"/>
        <v>304</v>
      </c>
      <c r="BB164" s="51">
        <f t="shared" ref="BB164:BD165" si="1138">SUM(AV153:AV164)</f>
        <v>1394</v>
      </c>
      <c r="BC164" s="53">
        <f t="shared" si="1138"/>
        <v>1888</v>
      </c>
      <c r="BD164" s="33">
        <f t="shared" si="1138"/>
        <v>3586</v>
      </c>
      <c r="BE164" s="61">
        <f t="shared" si="1116"/>
        <v>0.25085694298705841</v>
      </c>
      <c r="BF164" s="25">
        <v>115</v>
      </c>
      <c r="BG164" s="25">
        <v>31</v>
      </c>
      <c r="BH164" s="25">
        <v>9</v>
      </c>
      <c r="BI164" s="25">
        <v>9</v>
      </c>
      <c r="BJ164" s="25">
        <v>11</v>
      </c>
      <c r="BK164" s="171">
        <v>126</v>
      </c>
      <c r="BL164" s="172">
        <f t="shared" si="1117"/>
        <v>0.10723404255319149</v>
      </c>
      <c r="BM164" s="171">
        <f>SUM(BK153:BK164)</f>
        <v>1941</v>
      </c>
      <c r="BN164" s="172">
        <f t="shared" si="1088"/>
        <v>0.13578174186778594</v>
      </c>
    </row>
    <row r="165" spans="1:66" x14ac:dyDescent="0.3">
      <c r="A165" s="74">
        <v>45839</v>
      </c>
      <c r="B165" s="19">
        <v>458</v>
      </c>
      <c r="C165" s="22">
        <v>61</v>
      </c>
      <c r="D165" s="24">
        <v>799</v>
      </c>
      <c r="E165" s="26">
        <v>24</v>
      </c>
      <c r="F165" s="29">
        <f t="shared" si="1059"/>
        <v>1342</v>
      </c>
      <c r="G165" s="33">
        <f t="shared" si="1060"/>
        <v>884</v>
      </c>
      <c r="H165" s="34">
        <f t="shared" si="1061"/>
        <v>458</v>
      </c>
      <c r="I165" s="33">
        <f>SUM(F154:F165)</f>
        <v>14347</v>
      </c>
      <c r="J165" s="33">
        <f t="shared" si="1118"/>
        <v>9842</v>
      </c>
      <c r="K165" s="33">
        <f t="shared" si="1118"/>
        <v>4505</v>
      </c>
      <c r="L165" s="35">
        <f t="shared" ref="L165:N165" si="1139">I165/12</f>
        <v>1195.5833333333333</v>
      </c>
      <c r="M165" s="35">
        <f t="shared" si="1139"/>
        <v>820.16666666666663</v>
      </c>
      <c r="N165" s="36">
        <f t="shared" si="1139"/>
        <v>375.41666666666669</v>
      </c>
      <c r="O165" s="20">
        <f t="shared" si="1064"/>
        <v>0.3412816691505216</v>
      </c>
      <c r="P165" s="23">
        <f t="shared" si="1104"/>
        <v>4.5454545454545456E-2</v>
      </c>
      <c r="Q165" s="15">
        <f t="shared" si="1066"/>
        <v>0.59538002980625937</v>
      </c>
      <c r="R165" s="27">
        <f t="shared" si="1105"/>
        <v>1.7883755588673621E-2</v>
      </c>
      <c r="S165" s="18">
        <v>0</v>
      </c>
      <c r="T165" s="21">
        <v>0</v>
      </c>
      <c r="U165" s="14">
        <v>3</v>
      </c>
      <c r="V165" s="25">
        <v>0</v>
      </c>
      <c r="W165" s="31">
        <f t="shared" ref="W165" si="1140">SUM(S165:V165)</f>
        <v>3</v>
      </c>
      <c r="X165" s="18">
        <v>5</v>
      </c>
      <c r="Y165" s="21">
        <v>0</v>
      </c>
      <c r="Z165" s="14">
        <v>50</v>
      </c>
      <c r="AA165" s="25">
        <v>0</v>
      </c>
      <c r="AB165" s="31">
        <f t="shared" ref="AB165" si="1141">SUM(X165:AA165)</f>
        <v>55</v>
      </c>
      <c r="AC165" s="18">
        <f t="shared" si="1070"/>
        <v>5</v>
      </c>
      <c r="AD165" s="21">
        <f t="shared" si="1132"/>
        <v>0</v>
      </c>
      <c r="AE165" s="14">
        <f t="shared" si="1132"/>
        <v>53</v>
      </c>
      <c r="AF165" s="25">
        <f t="shared" ref="AF165" si="1142">V165+AA165</f>
        <v>0</v>
      </c>
      <c r="AG165" s="29">
        <f t="shared" si="1110"/>
        <v>58</v>
      </c>
      <c r="AH165" s="57">
        <f t="shared" si="1074"/>
        <v>4.3219076005961254E-2</v>
      </c>
      <c r="AI165" s="37">
        <v>1056</v>
      </c>
      <c r="AJ165" s="38">
        <f>AI165/(AI165+AO165)</f>
        <v>0.78688524590163933</v>
      </c>
      <c r="AK165" s="39">
        <f t="shared" si="1076"/>
        <v>190</v>
      </c>
      <c r="AL165" s="40">
        <f>AK165/(AI165+AO165)</f>
        <v>0.14157973174366617</v>
      </c>
      <c r="AM165" s="41">
        <v>96</v>
      </c>
      <c r="AN165" s="42">
        <f t="shared" ref="AN165" si="1143">AM165/(AQ165+AM165)</f>
        <v>7.1535022354694486E-2</v>
      </c>
      <c r="AO165" s="32">
        <v>286</v>
      </c>
      <c r="AP165" s="46">
        <f>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SUM(AU165:AW165)</f>
        <v>275</v>
      </c>
      <c r="AY165" s="16">
        <f t="shared" si="1082"/>
        <v>1067</v>
      </c>
      <c r="AZ165" s="17">
        <f t="shared" si="1083"/>
        <v>0.20491803278688525</v>
      </c>
      <c r="BA165" s="52">
        <f t="shared" si="1100"/>
        <v>298</v>
      </c>
      <c r="BB165" s="51">
        <f t="shared" si="1138"/>
        <v>1429</v>
      </c>
      <c r="BC165" s="53">
        <f t="shared" si="1138"/>
        <v>1883</v>
      </c>
      <c r="BD165" s="33">
        <f t="shared" si="1138"/>
        <v>3610</v>
      </c>
      <c r="BE165" s="61">
        <f t="shared" si="1116"/>
        <v>0.25162054784972471</v>
      </c>
      <c r="BF165" s="25">
        <v>128</v>
      </c>
      <c r="BG165" s="25">
        <v>93</v>
      </c>
      <c r="BH165" s="25">
        <v>30</v>
      </c>
      <c r="BI165" s="25">
        <v>20</v>
      </c>
      <c r="BJ165" s="25">
        <v>14</v>
      </c>
      <c r="BK165" s="171">
        <v>154</v>
      </c>
      <c r="BL165" s="172">
        <f t="shared" si="1117"/>
        <v>0.11475409836065574</v>
      </c>
      <c r="BM165" s="171">
        <f>SUM(BK154:BK165)</f>
        <v>1730</v>
      </c>
      <c r="BN165" s="172">
        <f t="shared" si="1088"/>
        <v>0.12058270021607305</v>
      </c>
    </row>
    <row r="166" spans="1:66" x14ac:dyDescent="0.3">
      <c r="A166" s="74">
        <v>45870</v>
      </c>
      <c r="B166" s="19">
        <v>515</v>
      </c>
      <c r="C166" s="22">
        <v>212</v>
      </c>
      <c r="D166" s="24">
        <v>612</v>
      </c>
      <c r="E166" s="26">
        <v>37</v>
      </c>
      <c r="F166" s="29">
        <f t="shared" ref="F166" si="1144">SUM(B166:E166)</f>
        <v>1376</v>
      </c>
      <c r="G166" s="33">
        <f>SUM(C166:E166)</f>
        <v>861</v>
      </c>
      <c r="H166" s="34">
        <f t="shared" ref="H166" si="1145">B166</f>
        <v>515</v>
      </c>
      <c r="I166" s="33">
        <f>SUM(F155:F166)</f>
        <v>14495</v>
      </c>
      <c r="J166" s="33">
        <f>SUM(G155:G166)</f>
        <v>9893</v>
      </c>
      <c r="K166" s="33">
        <f>SUM(H155:H166)</f>
        <v>4602</v>
      </c>
      <c r="L166" s="35">
        <f t="shared" ref="L166:N167" si="1146">I166/12</f>
        <v>1207.9166666666667</v>
      </c>
      <c r="M166" s="35">
        <f t="shared" si="1146"/>
        <v>824.41666666666663</v>
      </c>
      <c r="N166" s="36">
        <f t="shared" si="1146"/>
        <v>383.5</v>
      </c>
      <c r="O166" s="20">
        <f>B166/$F166</f>
        <v>0.37427325581395349</v>
      </c>
      <c r="P166" s="23">
        <f t="shared" si="1104"/>
        <v>0.15406976744186046</v>
      </c>
      <c r="Q166" s="15">
        <f>D166/$F166</f>
        <v>0.44476744186046513</v>
      </c>
      <c r="R166" s="27">
        <f t="shared" si="1105"/>
        <v>2.6889534883720929E-2</v>
      </c>
      <c r="S166" s="18">
        <v>3</v>
      </c>
      <c r="T166" s="21">
        <v>0</v>
      </c>
      <c r="U166" s="14">
        <v>9</v>
      </c>
      <c r="V166" s="25">
        <v>0</v>
      </c>
      <c r="W166" s="31">
        <f t="shared" ref="W166" si="1147">SUM(S166:V166)</f>
        <v>12</v>
      </c>
      <c r="X166" s="18">
        <v>1</v>
      </c>
      <c r="Y166" s="21">
        <v>0</v>
      </c>
      <c r="Z166" s="14">
        <v>39</v>
      </c>
      <c r="AA166" s="25">
        <v>0</v>
      </c>
      <c r="AB166" s="31">
        <f t="shared" ref="AB166" si="1148">SUM(X166:AA166)</f>
        <v>40</v>
      </c>
      <c r="AC166" s="18">
        <f t="shared" ref="AC166" si="1149">S166+X166</f>
        <v>4</v>
      </c>
      <c r="AD166" s="21">
        <f t="shared" si="1132"/>
        <v>0</v>
      </c>
      <c r="AE166" s="14">
        <f>U166+Z166</f>
        <v>48</v>
      </c>
      <c r="AF166" s="25">
        <f t="shared" ref="AF166" si="1150">V166+AA166</f>
        <v>0</v>
      </c>
      <c r="AG166" s="29">
        <f t="shared" si="1110"/>
        <v>52</v>
      </c>
      <c r="AH166" s="57">
        <f t="shared" ref="AH166" si="1151">AG166/F166</f>
        <v>3.7790697674418602E-2</v>
      </c>
      <c r="AI166" s="37">
        <v>1133</v>
      </c>
      <c r="AJ166" s="38">
        <f>AI166/(AI166+AO166)</f>
        <v>0.82340116279069764</v>
      </c>
      <c r="AK166" s="39">
        <f>AQ166-AI166</f>
        <v>179</v>
      </c>
      <c r="AL166" s="40">
        <f>AK166/(AI166+AO166)</f>
        <v>0.13008720930232559</v>
      </c>
      <c r="AM166" s="41">
        <v>64</v>
      </c>
      <c r="AN166" s="42">
        <f t="shared" ref="AN166" si="1152">AM166/(AQ166+AM166)</f>
        <v>4.6511627906976744E-2</v>
      </c>
      <c r="AO166" s="32">
        <v>243</v>
      </c>
      <c r="AP166" s="46">
        <f>AO166/(AO166+AI166)</f>
        <v>0.17659883720930233</v>
      </c>
      <c r="AQ166" s="29">
        <v>1312</v>
      </c>
      <c r="AR166" s="43">
        <f t="shared" ref="AR166" si="1153">AQ166/(AQ166+AM166)</f>
        <v>0.95348837209302328</v>
      </c>
      <c r="AS166" s="32">
        <f>SUM(AQ155:AQ166)</f>
        <v>13705</v>
      </c>
      <c r="AT166" s="60" cm="1">
        <f t="array" ref="AT166">AS166/(SUM(AM155:AM166+AQ155:AQ166))</f>
        <v>0.94549844774060021</v>
      </c>
      <c r="AU166" s="52">
        <v>51</v>
      </c>
      <c r="AV166" s="51">
        <v>68</v>
      </c>
      <c r="AW166" s="53">
        <v>394</v>
      </c>
      <c r="AX166" s="16">
        <f>SUM(AU166:AW166)</f>
        <v>513</v>
      </c>
      <c r="AY166" s="16">
        <f>F166-(AX166)</f>
        <v>863</v>
      </c>
      <c r="AZ166" s="17">
        <f t="shared" ref="AZ166" si="1154">AX166/(AY166+AX166)</f>
        <v>0.37281976744186046</v>
      </c>
      <c r="BA166" s="52">
        <f t="shared" ref="BA166:BD167" si="1155">SUM(AU155:AU166)</f>
        <v>333</v>
      </c>
      <c r="BB166" s="51">
        <f t="shared" si="1155"/>
        <v>1419</v>
      </c>
      <c r="BC166" s="53">
        <f t="shared" si="1155"/>
        <v>2127</v>
      </c>
      <c r="BD166" s="33">
        <f t="shared" si="1155"/>
        <v>3879</v>
      </c>
      <c r="BE166" s="61">
        <f t="shared" si="1116"/>
        <v>0.26760952052431874</v>
      </c>
      <c r="BF166" s="25">
        <v>121</v>
      </c>
      <c r="BG166" s="25">
        <v>73</v>
      </c>
      <c r="BH166" s="25">
        <v>10</v>
      </c>
      <c r="BI166" s="25">
        <v>9</v>
      </c>
      <c r="BJ166" s="25">
        <v>7</v>
      </c>
      <c r="BK166" s="171">
        <v>134</v>
      </c>
      <c r="BL166" s="172">
        <f t="shared" si="1117"/>
        <v>9.7383720930232565E-2</v>
      </c>
      <c r="BM166" s="171">
        <f>SUM(BK155:BK166)</f>
        <v>1712</v>
      </c>
      <c r="BN166" s="172">
        <f t="shared" ref="BN166" si="1156">BM166/I166</f>
        <v>0.11810969299758538</v>
      </c>
    </row>
    <row r="167" spans="1:66" x14ac:dyDescent="0.3">
      <c r="A167" s="74">
        <v>45901</v>
      </c>
      <c r="B167" s="19">
        <v>519</v>
      </c>
      <c r="C167" s="22">
        <v>216</v>
      </c>
      <c r="D167" s="24">
        <v>888</v>
      </c>
      <c r="E167" s="26">
        <v>4</v>
      </c>
      <c r="F167" s="29">
        <f>SUM(B167:E167)</f>
        <v>1627</v>
      </c>
      <c r="G167" s="33">
        <f>SUM(C167:E167)</f>
        <v>1108</v>
      </c>
      <c r="H167" s="34">
        <f>B167</f>
        <v>519</v>
      </c>
      <c r="I167" s="33">
        <f>SUM(F156:F167)</f>
        <v>14760</v>
      </c>
      <c r="J167" s="33">
        <f>SUM(G156:G167)</f>
        <v>10043</v>
      </c>
      <c r="K167" s="33">
        <f>SUM(H156:H167)</f>
        <v>4717</v>
      </c>
      <c r="L167" s="35">
        <f t="shared" si="1146"/>
        <v>1230</v>
      </c>
      <c r="M167" s="35">
        <f t="shared" si="1146"/>
        <v>836.91666666666663</v>
      </c>
      <c r="N167" s="36">
        <f t="shared" si="1146"/>
        <v>393.08333333333331</v>
      </c>
      <c r="O167" s="20">
        <f>B167/$F167</f>
        <v>0.31899200983405041</v>
      </c>
      <c r="P167" s="23">
        <f t="shared" si="1104"/>
        <v>0.13275968039336203</v>
      </c>
      <c r="Q167" s="15">
        <f>D167/$F167</f>
        <v>0.54578979717271048</v>
      </c>
      <c r="R167" s="27">
        <f t="shared" si="1105"/>
        <v>2.4585125998770742E-3</v>
      </c>
      <c r="S167" s="18">
        <v>10</v>
      </c>
      <c r="T167" s="21">
        <v>0</v>
      </c>
      <c r="U167" s="14">
        <v>20</v>
      </c>
      <c r="V167" s="25">
        <v>0</v>
      </c>
      <c r="W167" s="31">
        <f>SUM(S167:V167)</f>
        <v>30</v>
      </c>
      <c r="X167" s="18">
        <v>0</v>
      </c>
      <c r="Y167" s="21">
        <v>30</v>
      </c>
      <c r="Z167" s="14">
        <v>46</v>
      </c>
      <c r="AA167" s="25">
        <v>0</v>
      </c>
      <c r="AB167" s="31">
        <f t="shared" ref="AB167" si="1157">SUM(X167:AA167)</f>
        <v>76</v>
      </c>
      <c r="AC167" s="18">
        <f>S167+X167</f>
        <v>10</v>
      </c>
      <c r="AD167" s="21">
        <f>T167+Y167</f>
        <v>30</v>
      </c>
      <c r="AE167" s="14">
        <f>U167+Z167</f>
        <v>66</v>
      </c>
      <c r="AF167" s="25">
        <f>V167+AA167</f>
        <v>0</v>
      </c>
      <c r="AG167" s="29">
        <f t="shared" si="1110"/>
        <v>106</v>
      </c>
      <c r="AH167" s="57">
        <f t="shared" ref="AH167" si="1158">AG167/F167</f>
        <v>6.515058389674247E-2</v>
      </c>
      <c r="AI167" s="37">
        <v>1308</v>
      </c>
      <c r="AJ167" s="38">
        <f>AI167/(AI167+AO167)</f>
        <v>0.8039336201598033</v>
      </c>
      <c r="AK167" s="39">
        <f>AQ167-AI167</f>
        <v>122</v>
      </c>
      <c r="AL167" s="40">
        <f>AK167/(AI167+AO167)</f>
        <v>7.4984634296250768E-2</v>
      </c>
      <c r="AM167" s="41">
        <v>197</v>
      </c>
      <c r="AN167" s="42">
        <f t="shared" ref="AN167" si="1159">AM167/(AQ167+AM167)</f>
        <v>0.12108174554394591</v>
      </c>
      <c r="AO167" s="32">
        <v>319</v>
      </c>
      <c r="AP167" s="46">
        <f>AO167/(AO167+AI167)</f>
        <v>0.19606637984019668</v>
      </c>
      <c r="AQ167" s="29">
        <v>1430</v>
      </c>
      <c r="AR167" s="43">
        <f t="shared" ref="AR167" si="1160">AQ167/(AQ167+AM167)</f>
        <v>0.87891825445605409</v>
      </c>
      <c r="AS167" s="32">
        <f>SUM(AQ156:AQ167)</f>
        <v>13844</v>
      </c>
      <c r="AT167" s="60" cm="1">
        <f t="array" ref="AT167">AS167/(SUM(AM156:AM167+AQ156:AQ167))</f>
        <v>0.93794037940379404</v>
      </c>
      <c r="AU167" s="52">
        <v>52</v>
      </c>
      <c r="AV167" s="51">
        <v>303</v>
      </c>
      <c r="AW167" s="53">
        <v>185</v>
      </c>
      <c r="AX167" s="16">
        <f>SUM(AU167:AW167)</f>
        <v>540</v>
      </c>
      <c r="AY167" s="16">
        <f>F167-(AX167)</f>
        <v>1087</v>
      </c>
      <c r="AZ167" s="17">
        <f t="shared" ref="AZ167" si="1161">AX167/(AY167+AX167)</f>
        <v>0.33189920098340503</v>
      </c>
      <c r="BA167" s="52">
        <f t="shared" si="1155"/>
        <v>353</v>
      </c>
      <c r="BB167" s="51">
        <f t="shared" si="1155"/>
        <v>1673</v>
      </c>
      <c r="BC167" s="53">
        <f t="shared" si="1155"/>
        <v>2022</v>
      </c>
      <c r="BD167" s="33">
        <f t="shared" si="1155"/>
        <v>4048</v>
      </c>
      <c r="BE167" s="61">
        <f t="shared" si="1116"/>
        <v>0.27425474254742549</v>
      </c>
      <c r="BF167" s="25">
        <v>100</v>
      </c>
      <c r="BG167" s="25">
        <v>41</v>
      </c>
      <c r="BH167" s="25">
        <v>11</v>
      </c>
      <c r="BI167" s="25">
        <v>15</v>
      </c>
      <c r="BJ167" s="25">
        <v>19</v>
      </c>
      <c r="BK167" s="171">
        <v>134</v>
      </c>
      <c r="BL167" s="172">
        <f t="shared" si="1117"/>
        <v>8.2360172095881992E-2</v>
      </c>
      <c r="BM167" s="171">
        <f>SUM(BK156:BK167)</f>
        <v>1735</v>
      </c>
      <c r="BN167" s="172">
        <f t="shared" ref="BN167" si="1162">BM167/I167</f>
        <v>0.11754742547425474</v>
      </c>
    </row>
  </sheetData>
  <mergeCells count="10">
    <mergeCell ref="B1:H1"/>
    <mergeCell ref="O1:R1"/>
    <mergeCell ref="AC1:AH1"/>
    <mergeCell ref="I1:N1"/>
    <mergeCell ref="AI1:AT1"/>
    <mergeCell ref="BF1:BL1"/>
    <mergeCell ref="AU1:BE1"/>
    <mergeCell ref="S1:W1"/>
    <mergeCell ref="X1:AB1"/>
    <mergeCell ref="BO143:BR149"/>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4"/>
  <sheetViews>
    <sheetView zoomScaleNormal="100" workbookViewId="0">
      <pane ySplit="1" topLeftCell="A126" activePane="bottomLeft" state="frozen"/>
      <selection pane="bottomLeft" activeCell="A154" sqref="A154"/>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SUM(B153:V153)</f>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9">
        <f>SUM(B154:V154)</f>
        <v>1627</v>
      </c>
    </row>
  </sheetData>
  <conditionalFormatting sqref="B2:B154">
    <cfRule type="colorScale" priority="45">
      <colorScale>
        <cfvo type="min"/>
        <cfvo type="max"/>
        <color rgb="FFFCFCFF"/>
        <color rgb="FF63BE7B"/>
      </colorScale>
    </cfRule>
  </conditionalFormatting>
  <conditionalFormatting sqref="C2:C154">
    <cfRule type="colorScale" priority="44">
      <colorScale>
        <cfvo type="min"/>
        <cfvo type="max"/>
        <color rgb="FFFCFCFF"/>
        <color rgb="FF63BE7B"/>
      </colorScale>
    </cfRule>
  </conditionalFormatting>
  <conditionalFormatting sqref="D2:D140 D141:V142 D143:D154">
    <cfRule type="colorScale" priority="43">
      <colorScale>
        <cfvo type="min"/>
        <cfvo type="max"/>
        <color rgb="FFFCFCFF"/>
        <color rgb="FF63BE7B"/>
      </colorScale>
    </cfRule>
  </conditionalFormatting>
  <conditionalFormatting sqref="E2:E140 E143:E154">
    <cfRule type="colorScale" priority="42">
      <colorScale>
        <cfvo type="min"/>
        <cfvo type="max"/>
        <color rgb="FFFCFCFF"/>
        <color rgb="FF63BE7B"/>
      </colorScale>
    </cfRule>
  </conditionalFormatting>
  <conditionalFormatting sqref="F2:F140 F143:F154">
    <cfRule type="colorScale" priority="41">
      <colorScale>
        <cfvo type="min"/>
        <cfvo type="max"/>
        <color rgb="FFFCFCFF"/>
        <color rgb="FF63BE7B"/>
      </colorScale>
    </cfRule>
  </conditionalFormatting>
  <conditionalFormatting sqref="G2:G140 G143:G154">
    <cfRule type="colorScale" priority="40">
      <colorScale>
        <cfvo type="min"/>
        <cfvo type="max"/>
        <color rgb="FFFCFCFF"/>
        <color rgb="FF63BE7B"/>
      </colorScale>
    </cfRule>
  </conditionalFormatting>
  <conditionalFormatting sqref="H2:H140 H143:H154">
    <cfRule type="colorScale" priority="39">
      <colorScale>
        <cfvo type="min"/>
        <cfvo type="max"/>
        <color rgb="FFFCFCFF"/>
        <color rgb="FF63BE7B"/>
      </colorScale>
    </cfRule>
  </conditionalFormatting>
  <conditionalFormatting sqref="I2:I140 I143:I154">
    <cfRule type="colorScale" priority="38">
      <colorScale>
        <cfvo type="min"/>
        <cfvo type="max"/>
        <color rgb="FFFCFCFF"/>
        <color rgb="FF63BE7B"/>
      </colorScale>
    </cfRule>
  </conditionalFormatting>
  <conditionalFormatting sqref="J2:J140 J143:J154">
    <cfRule type="colorScale" priority="37">
      <colorScale>
        <cfvo type="min"/>
        <cfvo type="max"/>
        <color rgb="FFFCFCFF"/>
        <color rgb="FF63BE7B"/>
      </colorScale>
    </cfRule>
  </conditionalFormatting>
  <conditionalFormatting sqref="K2:K140 K143:K154">
    <cfRule type="colorScale" priority="36">
      <colorScale>
        <cfvo type="min"/>
        <cfvo type="max"/>
        <color rgb="FFFCFCFF"/>
        <color rgb="FF63BE7B"/>
      </colorScale>
    </cfRule>
  </conditionalFormatting>
  <conditionalFormatting sqref="L2:L140 L143:L154">
    <cfRule type="colorScale" priority="35">
      <colorScale>
        <cfvo type="min"/>
        <cfvo type="max"/>
        <color rgb="FFFCFCFF"/>
        <color rgb="FF63BE7B"/>
      </colorScale>
    </cfRule>
  </conditionalFormatting>
  <conditionalFormatting sqref="M2:M140 M143:M154">
    <cfRule type="colorScale" priority="34">
      <colorScale>
        <cfvo type="min"/>
        <cfvo type="max"/>
        <color rgb="FFFCFCFF"/>
        <color rgb="FF63BE7B"/>
      </colorScale>
    </cfRule>
  </conditionalFormatting>
  <conditionalFormatting sqref="N2:N140 N143:N154">
    <cfRule type="colorScale" priority="33">
      <colorScale>
        <cfvo type="min"/>
        <cfvo type="max"/>
        <color rgb="FFFCFCFF"/>
        <color rgb="FF63BE7B"/>
      </colorScale>
    </cfRule>
  </conditionalFormatting>
  <conditionalFormatting sqref="O2:O140 O143:O154">
    <cfRule type="colorScale" priority="32">
      <colorScale>
        <cfvo type="min"/>
        <cfvo type="max"/>
        <color rgb="FFFCFCFF"/>
        <color rgb="FF63BE7B"/>
      </colorScale>
    </cfRule>
  </conditionalFormatting>
  <conditionalFormatting sqref="P2:P140 P143:P154">
    <cfRule type="colorScale" priority="31">
      <colorScale>
        <cfvo type="min"/>
        <cfvo type="max"/>
        <color rgb="FFFCFCFF"/>
        <color rgb="FF63BE7B"/>
      </colorScale>
    </cfRule>
  </conditionalFormatting>
  <conditionalFormatting sqref="Q2:Q140 Q143:Q154">
    <cfRule type="colorScale" priority="30">
      <colorScale>
        <cfvo type="min"/>
        <cfvo type="max"/>
        <color rgb="FFFCFCFF"/>
        <color rgb="FF63BE7B"/>
      </colorScale>
    </cfRule>
  </conditionalFormatting>
  <conditionalFormatting sqref="R2:R140 R143:R154">
    <cfRule type="colorScale" priority="29">
      <colorScale>
        <cfvo type="min"/>
        <cfvo type="max"/>
        <color rgb="FFFCFCFF"/>
        <color rgb="FF63BE7B"/>
      </colorScale>
    </cfRule>
  </conditionalFormatting>
  <conditionalFormatting sqref="S2:S140 S143:S154">
    <cfRule type="colorScale" priority="28">
      <colorScale>
        <cfvo type="min"/>
        <cfvo type="max"/>
        <color rgb="FFFCFCFF"/>
        <color rgb="FF63BE7B"/>
      </colorScale>
    </cfRule>
  </conditionalFormatting>
  <conditionalFormatting sqref="T2:T140 T143:T154">
    <cfRule type="colorScale" priority="27">
      <colorScale>
        <cfvo type="min"/>
        <cfvo type="max"/>
        <color rgb="FFFCFCFF"/>
        <color rgb="FF63BE7B"/>
      </colorScale>
    </cfRule>
  </conditionalFormatting>
  <conditionalFormatting sqref="U2:U140 U143:U154">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4">
    <cfRule type="colorScale" priority="1">
      <colorScale>
        <cfvo type="min"/>
        <cfvo type="max"/>
        <color rgb="FFFCFCFF"/>
        <color rgb="FF63BE7B"/>
      </colorScale>
    </cfRule>
  </conditionalFormatting>
  <conditionalFormatting sqref="W2:W154">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4"/>
  <sheetViews>
    <sheetView zoomScaleNormal="100" workbookViewId="0">
      <pane ySplit="1" topLeftCell="A122" activePane="bottomLeft" state="frozen"/>
      <selection pane="bottomLeft" activeCell="A154" sqref="A154"/>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SUM(B142:B153)</f>
        <v>15343</v>
      </c>
      <c r="D153" s="80">
        <f>AVERAGE(B142:B153)</f>
        <v>1278.5833333333333</v>
      </c>
      <c r="E153" s="82">
        <f>D153-D141</f>
        <v>-295.25</v>
      </c>
      <c r="F153" s="12">
        <v>809</v>
      </c>
      <c r="G153" s="14">
        <v>334</v>
      </c>
      <c r="H153" s="13">
        <v>25</v>
      </c>
      <c r="I153" s="55">
        <f t="shared" si="105"/>
        <v>0.69263698630136983</v>
      </c>
    </row>
    <row r="154" spans="1:9" ht="14.5" customHeight="1" x14ac:dyDescent="0.3">
      <c r="A154" s="75">
        <v>45901</v>
      </c>
      <c r="B154" s="78">
        <v>1342</v>
      </c>
      <c r="C154" s="79">
        <f>SUM(B143:B154)</f>
        <v>15234</v>
      </c>
      <c r="D154" s="80">
        <f>AVERAGE(B143:B154)</f>
        <v>1269.5</v>
      </c>
      <c r="E154" s="82">
        <f>D154-D142</f>
        <v>-264.66666666666674</v>
      </c>
      <c r="F154" s="12">
        <v>798</v>
      </c>
      <c r="G154" s="14">
        <v>485</v>
      </c>
      <c r="H154" s="13">
        <v>59</v>
      </c>
      <c r="I154" s="55">
        <f t="shared" ref="I154" si="107">F154/B154</f>
        <v>0.59463487332339793</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47"/>
  <sheetViews>
    <sheetView zoomScaleNormal="100" workbookViewId="0">
      <pane xSplit="1" ySplit="2" topLeftCell="B114" activePane="bottomRight" state="frozen"/>
      <selection pane="topRight" activeCell="B1" sqref="B1"/>
      <selection pane="bottomLeft" activeCell="A3" sqref="A3"/>
      <selection pane="bottomRight" activeCell="A147" sqref="A147"/>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79">AVERAGE(G133:G144)</f>
        <v>1204.5833333333333</v>
      </c>
      <c r="J144" s="41">
        <v>1015</v>
      </c>
      <c r="K144" s="41">
        <v>228</v>
      </c>
      <c r="L144" s="42">
        <f t="shared" si="370"/>
        <v>0.81657280772325025</v>
      </c>
      <c r="M144" s="41">
        <f t="shared" si="371"/>
        <v>12331</v>
      </c>
      <c r="N144" s="88">
        <f>M144/H144</f>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AVERAGE(B134:B145)</f>
        <v>1181.3333333333333</v>
      </c>
      <c r="G145" s="95">
        <v>1357</v>
      </c>
      <c r="H145" s="97">
        <f t="shared" si="369"/>
        <v>14254</v>
      </c>
      <c r="I145" s="99">
        <f>AVERAGE(G134:G145)</f>
        <v>1187.8333333333333</v>
      </c>
      <c r="J145" s="41">
        <v>1063</v>
      </c>
      <c r="K145" s="41">
        <v>294</v>
      </c>
      <c r="L145" s="42">
        <f t="shared" si="370"/>
        <v>0.78334561532792923</v>
      </c>
      <c r="M145" s="41">
        <f t="shared" si="371"/>
        <v>12269</v>
      </c>
      <c r="N145" s="88">
        <f>M145/H145</f>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C146/B146</f>
        <v>0.17538213998390989</v>
      </c>
      <c r="E146" s="95">
        <f>SUM(B135:B146)</f>
        <v>13974</v>
      </c>
      <c r="F146" s="98">
        <f>AVERAGE(B135:B146)</f>
        <v>1164.5</v>
      </c>
      <c r="G146" s="95">
        <v>1249</v>
      </c>
      <c r="H146" s="97">
        <f>SUM(G135:G146)</f>
        <v>14053</v>
      </c>
      <c r="I146" s="99">
        <f>AVERAGE(G135:G146)</f>
        <v>1171.0833333333333</v>
      </c>
      <c r="J146" s="41">
        <v>1115</v>
      </c>
      <c r="K146" s="41">
        <v>134</v>
      </c>
      <c r="L146" s="42">
        <f>J146/G146</f>
        <v>0.89271417133706965</v>
      </c>
      <c r="M146" s="41">
        <f>SUM(J135:J146)</f>
        <v>12083</v>
      </c>
      <c r="N146" s="88">
        <f>M146/H146</f>
        <v>0.85981640930762115</v>
      </c>
      <c r="O146" s="91">
        <v>1237</v>
      </c>
      <c r="P146" s="91">
        <f>O146-J146</f>
        <v>122</v>
      </c>
      <c r="Q146" s="91">
        <v>12</v>
      </c>
      <c r="R146" s="92">
        <f t="shared" ref="R146" si="380">O146/G146</f>
        <v>0.99039231385108084</v>
      </c>
      <c r="S146" s="93">
        <f>SUM(O135:O146)</f>
        <v>13621</v>
      </c>
      <c r="T146" s="94">
        <f t="shared" ref="T146" si="381">S146/H146</f>
        <v>0.96925923290400628</v>
      </c>
    </row>
    <row r="147" spans="1:20" ht="14.15" customHeight="1" x14ac:dyDescent="0.3">
      <c r="A147" s="75">
        <v>45931</v>
      </c>
      <c r="B147" s="95">
        <v>983</v>
      </c>
      <c r="C147" s="95">
        <v>209</v>
      </c>
      <c r="D147" s="96">
        <f>C147/B147</f>
        <v>0.2126144455747711</v>
      </c>
      <c r="E147" s="95">
        <f>SUM(B136:B147)</f>
        <v>13828</v>
      </c>
      <c r="F147" s="98">
        <f>AVERAGE(B136:B147)</f>
        <v>1152.3333333333333</v>
      </c>
      <c r="G147" s="95">
        <v>990</v>
      </c>
      <c r="H147" s="97">
        <f>SUM(G136:G147)</f>
        <v>13912</v>
      </c>
      <c r="I147" s="99">
        <f>AVERAGE(G136:G147)</f>
        <v>1159.3333333333333</v>
      </c>
      <c r="J147" s="41">
        <v>772</v>
      </c>
      <c r="K147" s="41">
        <v>218</v>
      </c>
      <c r="L147" s="42">
        <f>J147/G147</f>
        <v>0.77979797979797982</v>
      </c>
      <c r="M147" s="41">
        <f>SUM(J136:J147)</f>
        <v>11911</v>
      </c>
      <c r="N147" s="88">
        <f>M147/H147</f>
        <v>0.85616733755031627</v>
      </c>
      <c r="O147" s="91">
        <v>917</v>
      </c>
      <c r="P147" s="91">
        <f>O147-J147</f>
        <v>145</v>
      </c>
      <c r="Q147" s="91">
        <v>73</v>
      </c>
      <c r="R147" s="92">
        <f t="shared" ref="R147" si="382">O147/G147</f>
        <v>0.92626262626262623</v>
      </c>
      <c r="S147" s="93">
        <f>SUM(O136:O147)</f>
        <v>13419</v>
      </c>
      <c r="T147" s="94">
        <f t="shared" ref="T147" si="383">S147/H147</f>
        <v>0.96456296722254165</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1"/>
  <sheetViews>
    <sheetView zoomScaleNormal="100" workbookViewId="0">
      <pane ySplit="1" topLeftCell="A384" activePane="bottomLeft" state="frozen"/>
      <selection pane="bottomLeft" activeCell="A421" sqref="A421"/>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28"/>
  <sheetViews>
    <sheetView zoomScaleNormal="100" workbookViewId="0">
      <pane ySplit="1" topLeftCell="A98" activePane="bottomLeft" state="frozen"/>
      <selection pane="bottomLeft" activeCell="A128" sqref="A128"/>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721000</v>
      </c>
      <c r="G2" s="113" t="s">
        <v>13</v>
      </c>
      <c r="H2" s="113" t="s">
        <v>13</v>
      </c>
      <c r="I2" s="110">
        <v>3429</v>
      </c>
    </row>
    <row r="3" spans="1:9" x14ac:dyDescent="0.3">
      <c r="A3" s="105">
        <v>42125</v>
      </c>
      <c r="B3" s="116">
        <v>749000</v>
      </c>
      <c r="C3" s="109" t="s">
        <v>13</v>
      </c>
      <c r="D3" s="106" t="s">
        <v>13</v>
      </c>
      <c r="E3" s="106"/>
      <c r="F3" s="114">
        <v>739000</v>
      </c>
      <c r="G3" s="113" t="s">
        <v>13</v>
      </c>
      <c r="H3" s="113" t="s">
        <v>13</v>
      </c>
      <c r="I3" s="110">
        <v>3783</v>
      </c>
    </row>
    <row r="4" spans="1:9" x14ac:dyDescent="0.3">
      <c r="A4" s="105">
        <v>42156</v>
      </c>
      <c r="B4" s="116">
        <v>755000</v>
      </c>
      <c r="C4" s="109" t="s">
        <v>13</v>
      </c>
      <c r="D4" s="106" t="s">
        <v>13</v>
      </c>
      <c r="E4" s="106"/>
      <c r="F4" s="114">
        <v>740000</v>
      </c>
      <c r="G4" s="113" t="s">
        <v>13</v>
      </c>
      <c r="H4" s="113" t="s">
        <v>13</v>
      </c>
      <c r="I4" s="110">
        <v>3378</v>
      </c>
    </row>
    <row r="5" spans="1:9" x14ac:dyDescent="0.3">
      <c r="A5" s="105">
        <v>42186</v>
      </c>
      <c r="B5" s="116">
        <v>735000</v>
      </c>
      <c r="C5" s="109" t="s">
        <v>13</v>
      </c>
      <c r="D5" s="106" t="s">
        <v>13</v>
      </c>
      <c r="E5" s="106"/>
      <c r="F5" s="114">
        <v>739000</v>
      </c>
      <c r="G5" s="113" t="s">
        <v>13</v>
      </c>
      <c r="H5" s="113" t="s">
        <v>13</v>
      </c>
      <c r="I5" s="110">
        <v>3520</v>
      </c>
    </row>
    <row r="6" spans="1:9" x14ac:dyDescent="0.3">
      <c r="A6" s="105">
        <v>42217</v>
      </c>
      <c r="B6" s="116">
        <v>740000</v>
      </c>
      <c r="C6" s="109" t="s">
        <v>13</v>
      </c>
      <c r="D6" s="106" t="s">
        <v>13</v>
      </c>
      <c r="E6" s="106"/>
      <c r="F6" s="114">
        <v>758000</v>
      </c>
      <c r="G6" s="113" t="s">
        <v>13</v>
      </c>
      <c r="H6" s="113" t="s">
        <v>13</v>
      </c>
      <c r="I6" s="110">
        <v>3451</v>
      </c>
    </row>
    <row r="7" spans="1:9" x14ac:dyDescent="0.3">
      <c r="A7" s="105">
        <v>42248</v>
      </c>
      <c r="B7" s="116">
        <v>771000</v>
      </c>
      <c r="C7" s="109" t="s">
        <v>13</v>
      </c>
      <c r="D7" s="106" t="s">
        <v>13</v>
      </c>
      <c r="E7" s="106"/>
      <c r="F7" s="114">
        <v>750000</v>
      </c>
      <c r="G7" s="113" t="s">
        <v>13</v>
      </c>
      <c r="H7" s="113" t="s">
        <v>13</v>
      </c>
      <c r="I7" s="110">
        <v>3595</v>
      </c>
    </row>
    <row r="8" spans="1:9" x14ac:dyDescent="0.3">
      <c r="A8" s="105">
        <v>42278</v>
      </c>
      <c r="B8" s="116">
        <v>748000</v>
      </c>
      <c r="C8" s="109" t="s">
        <v>13</v>
      </c>
      <c r="D8" s="106" t="s">
        <v>13</v>
      </c>
      <c r="E8" s="106"/>
      <c r="F8" s="114">
        <v>760000</v>
      </c>
      <c r="G8" s="113" t="s">
        <v>13</v>
      </c>
      <c r="H8" s="113" t="s">
        <v>13</v>
      </c>
      <c r="I8" s="110">
        <v>2670</v>
      </c>
    </row>
    <row r="9" spans="1:9" x14ac:dyDescent="0.3">
      <c r="A9" s="105">
        <v>42309</v>
      </c>
      <c r="B9" s="116">
        <v>765000</v>
      </c>
      <c r="C9" s="109" t="s">
        <v>13</v>
      </c>
      <c r="D9" s="106" t="s">
        <v>13</v>
      </c>
      <c r="E9" s="106"/>
      <c r="F9" s="114">
        <v>775000</v>
      </c>
      <c r="G9" s="113" t="s">
        <v>13</v>
      </c>
      <c r="H9" s="113" t="s">
        <v>13</v>
      </c>
      <c r="I9" s="110">
        <v>2922</v>
      </c>
    </row>
    <row r="10" spans="1:9" x14ac:dyDescent="0.3">
      <c r="A10" s="105">
        <v>42339</v>
      </c>
      <c r="B10" s="116">
        <v>770000</v>
      </c>
      <c r="C10" s="109" t="s">
        <v>13</v>
      </c>
      <c r="D10" s="106" t="s">
        <v>13</v>
      </c>
      <c r="E10" s="106"/>
      <c r="F10" s="114">
        <v>750000</v>
      </c>
      <c r="G10" s="113" t="s">
        <v>13</v>
      </c>
      <c r="H10" s="113" t="s">
        <v>13</v>
      </c>
      <c r="I10" s="110">
        <v>2292</v>
      </c>
    </row>
    <row r="11" spans="1:9" x14ac:dyDescent="0.3">
      <c r="A11" s="105">
        <v>42370</v>
      </c>
      <c r="B11" s="116">
        <v>720000</v>
      </c>
      <c r="C11" s="109" t="s">
        <v>13</v>
      </c>
      <c r="D11" s="106" t="s">
        <v>13</v>
      </c>
      <c r="E11" s="106"/>
      <c r="F11" s="114">
        <v>720125</v>
      </c>
      <c r="G11" s="113" t="s">
        <v>13</v>
      </c>
      <c r="H11" s="113" t="s">
        <v>13</v>
      </c>
      <c r="I11" s="110">
        <v>1452</v>
      </c>
    </row>
    <row r="12" spans="1:9" x14ac:dyDescent="0.3">
      <c r="A12" s="105">
        <v>42401</v>
      </c>
      <c r="B12" s="116">
        <v>750000</v>
      </c>
      <c r="C12" s="109" t="s">
        <v>13</v>
      </c>
      <c r="D12" s="106" t="s">
        <v>13</v>
      </c>
      <c r="E12" s="106"/>
      <c r="F12" s="114">
        <v>770000</v>
      </c>
      <c r="G12" s="113" t="s">
        <v>13</v>
      </c>
      <c r="H12" s="113" t="s">
        <v>13</v>
      </c>
      <c r="I12" s="110">
        <v>2613</v>
      </c>
    </row>
    <row r="13" spans="1:9" x14ac:dyDescent="0.3">
      <c r="A13" s="105">
        <v>42430</v>
      </c>
      <c r="B13" s="116">
        <v>820000</v>
      </c>
      <c r="C13" s="109" t="s">
        <v>13</v>
      </c>
      <c r="D13" s="106" t="s">
        <v>13</v>
      </c>
      <c r="E13" s="106"/>
      <c r="F13" s="114">
        <v>800000</v>
      </c>
      <c r="G13" s="113" t="s">
        <v>13</v>
      </c>
      <c r="H13" s="113" t="s">
        <v>13</v>
      </c>
      <c r="I13" s="110">
        <v>3734</v>
      </c>
    </row>
    <row r="14" spans="1:9" x14ac:dyDescent="0.3">
      <c r="A14" s="105">
        <v>42461</v>
      </c>
      <c r="B14" s="116">
        <v>812000</v>
      </c>
      <c r="C14" s="109">
        <f t="shared" ref="C14:C45" si="0">B14-B2</f>
        <v>92000</v>
      </c>
      <c r="D14" s="107">
        <f t="shared" ref="D14:D45" si="1">C14/B2</f>
        <v>0.12777777777777777</v>
      </c>
      <c r="E14" s="177">
        <v>2666</v>
      </c>
      <c r="F14" s="114">
        <v>810000</v>
      </c>
      <c r="G14" s="109">
        <f>F14-F2</f>
        <v>89000</v>
      </c>
      <c r="H14" s="107">
        <f t="shared" ref="H14:H39" si="2">G14/F2</f>
        <v>0.12343966712898752</v>
      </c>
      <c r="I14" s="110">
        <v>3305</v>
      </c>
    </row>
    <row r="15" spans="1:9" x14ac:dyDescent="0.3">
      <c r="A15" s="105">
        <v>42491</v>
      </c>
      <c r="B15" s="116">
        <v>805000</v>
      </c>
      <c r="C15" s="109">
        <f t="shared" si="0"/>
        <v>56000</v>
      </c>
      <c r="D15" s="107">
        <f t="shared" si="1"/>
        <v>7.476635514018691E-2</v>
      </c>
      <c r="E15" s="177">
        <v>3072</v>
      </c>
      <c r="F15" s="114">
        <v>825000</v>
      </c>
      <c r="G15" s="109">
        <f>F15-F3</f>
        <v>86000</v>
      </c>
      <c r="H15" s="107">
        <f t="shared" si="2"/>
        <v>0.11637347767253045</v>
      </c>
      <c r="I15" s="110">
        <v>3344</v>
      </c>
    </row>
    <row r="16" spans="1:9" x14ac:dyDescent="0.3">
      <c r="A16" s="105">
        <v>42522</v>
      </c>
      <c r="B16" s="116">
        <v>821000</v>
      </c>
      <c r="C16" s="109">
        <f t="shared" si="0"/>
        <v>66000</v>
      </c>
      <c r="D16" s="107">
        <f t="shared" si="1"/>
        <v>8.7417218543046363E-2</v>
      </c>
      <c r="E16" s="177">
        <v>2628</v>
      </c>
      <c r="F16" s="114">
        <v>825000</v>
      </c>
      <c r="G16" s="109">
        <f>F16-F4</f>
        <v>85000</v>
      </c>
      <c r="H16" s="107">
        <f t="shared" si="2"/>
        <v>0.11486486486486487</v>
      </c>
      <c r="I16" s="110">
        <v>2877</v>
      </c>
    </row>
    <row r="17" spans="1:9" x14ac:dyDescent="0.3">
      <c r="A17" s="105">
        <v>42552</v>
      </c>
      <c r="B17" s="116">
        <v>825000</v>
      </c>
      <c r="C17" s="109">
        <f t="shared" si="0"/>
        <v>90000</v>
      </c>
      <c r="D17" s="107">
        <f t="shared" si="1"/>
        <v>0.12244897959183673</v>
      </c>
      <c r="E17" s="177">
        <v>2381</v>
      </c>
      <c r="F17" s="114">
        <v>820000</v>
      </c>
      <c r="G17" s="109">
        <f>F17-F5</f>
        <v>81000</v>
      </c>
      <c r="H17" s="107">
        <f t="shared" si="2"/>
        <v>0.10960757780784844</v>
      </c>
      <c r="I17" s="110">
        <v>2543</v>
      </c>
    </row>
    <row r="18" spans="1:9" x14ac:dyDescent="0.3">
      <c r="A18" s="105">
        <v>42583</v>
      </c>
      <c r="B18" s="116">
        <v>842000</v>
      </c>
      <c r="C18" s="109">
        <f t="shared" si="0"/>
        <v>102000</v>
      </c>
      <c r="D18" s="107">
        <f t="shared" si="1"/>
        <v>0.13783783783783785</v>
      </c>
      <c r="E18" s="177">
        <v>2305</v>
      </c>
      <c r="F18" s="114">
        <v>820000</v>
      </c>
      <c r="G18" s="109">
        <f>F18-F6</f>
        <v>62000</v>
      </c>
      <c r="H18" s="107">
        <f t="shared" si="2"/>
        <v>8.1794195250659632E-2</v>
      </c>
      <c r="I18" s="110">
        <v>2561</v>
      </c>
    </row>
    <row r="19" spans="1:9" x14ac:dyDescent="0.3">
      <c r="A19" s="105">
        <v>42614</v>
      </c>
      <c r="B19" s="116">
        <v>825000</v>
      </c>
      <c r="C19" s="109">
        <f t="shared" si="0"/>
        <v>54000</v>
      </c>
      <c r="D19" s="107">
        <f t="shared" si="1"/>
        <v>7.0038910505836577E-2</v>
      </c>
      <c r="E19" s="177">
        <v>2284</v>
      </c>
      <c r="F19" s="114">
        <v>845000</v>
      </c>
      <c r="G19" s="109">
        <f t="shared" ref="G19:G38" si="3">F19-F7</f>
        <v>95000</v>
      </c>
      <c r="H19" s="107">
        <f t="shared" si="2"/>
        <v>0.12666666666666668</v>
      </c>
      <c r="I19" s="110">
        <v>2567</v>
      </c>
    </row>
    <row r="20" spans="1:9" x14ac:dyDescent="0.3">
      <c r="A20" s="105">
        <v>42644</v>
      </c>
      <c r="B20" s="116">
        <v>868000</v>
      </c>
      <c r="C20" s="109">
        <f t="shared" si="0"/>
        <v>120000</v>
      </c>
      <c r="D20" s="107">
        <f t="shared" si="1"/>
        <v>0.16042780748663102</v>
      </c>
      <c r="E20" s="177">
        <v>2214</v>
      </c>
      <c r="F20" s="114">
        <v>847000</v>
      </c>
      <c r="G20" s="109">
        <f t="shared" si="3"/>
        <v>87000</v>
      </c>
      <c r="H20" s="107">
        <f t="shared" si="2"/>
        <v>0.11447368421052631</v>
      </c>
      <c r="I20" s="110">
        <v>2502</v>
      </c>
    </row>
    <row r="21" spans="1:9" x14ac:dyDescent="0.3">
      <c r="A21" s="105">
        <v>42675</v>
      </c>
      <c r="B21" s="116">
        <v>852000</v>
      </c>
      <c r="C21" s="109">
        <f t="shared" si="0"/>
        <v>87000</v>
      </c>
      <c r="D21" s="107">
        <f t="shared" si="1"/>
        <v>0.11372549019607843</v>
      </c>
      <c r="E21" s="177">
        <v>2287</v>
      </c>
      <c r="F21" s="114">
        <v>865000</v>
      </c>
      <c r="G21" s="109">
        <f t="shared" si="3"/>
        <v>90000</v>
      </c>
      <c r="H21" s="107">
        <f t="shared" si="2"/>
        <v>0.11612903225806452</v>
      </c>
      <c r="I21" s="110">
        <v>2699</v>
      </c>
    </row>
    <row r="22" spans="1:9" x14ac:dyDescent="0.3">
      <c r="A22" s="105">
        <v>42705</v>
      </c>
      <c r="B22" s="116">
        <v>840000</v>
      </c>
      <c r="C22" s="109">
        <f t="shared" si="0"/>
        <v>70000</v>
      </c>
      <c r="D22" s="107">
        <f t="shared" si="1"/>
        <v>9.0909090909090912E-2</v>
      </c>
      <c r="E22" s="177">
        <v>1808</v>
      </c>
      <c r="F22" s="114">
        <v>845000</v>
      </c>
      <c r="G22" s="109">
        <f t="shared" si="3"/>
        <v>95000</v>
      </c>
      <c r="H22" s="107">
        <f t="shared" si="2"/>
        <v>0.12666666666666668</v>
      </c>
      <c r="I22" s="110">
        <v>1908</v>
      </c>
    </row>
    <row r="23" spans="1:9" x14ac:dyDescent="0.3">
      <c r="A23" s="105">
        <v>42736</v>
      </c>
      <c r="B23" s="116">
        <v>805000</v>
      </c>
      <c r="C23" s="109">
        <f t="shared" si="0"/>
        <v>85000</v>
      </c>
      <c r="D23" s="107">
        <f t="shared" si="1"/>
        <v>0.11805555555555555</v>
      </c>
      <c r="E23" s="177">
        <v>1147</v>
      </c>
      <c r="F23" s="114">
        <v>810000</v>
      </c>
      <c r="G23" s="109">
        <f t="shared" si="3"/>
        <v>89875</v>
      </c>
      <c r="H23" s="107">
        <f t="shared" si="2"/>
        <v>0.12480472140253428</v>
      </c>
      <c r="I23" s="110">
        <v>1176</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1966</v>
      </c>
    </row>
    <row r="25" spans="1:9" x14ac:dyDescent="0.3">
      <c r="A25" s="105">
        <v>42795</v>
      </c>
      <c r="B25" s="116">
        <v>890000</v>
      </c>
      <c r="C25" s="109">
        <f t="shared" si="0"/>
        <v>70000</v>
      </c>
      <c r="D25" s="107">
        <f t="shared" si="1"/>
        <v>8.5365853658536592E-2</v>
      </c>
      <c r="E25" s="177">
        <v>2712</v>
      </c>
      <c r="F25" s="114">
        <v>880000</v>
      </c>
      <c r="G25" s="109">
        <f t="shared" si="3"/>
        <v>80000</v>
      </c>
      <c r="H25" s="107">
        <f t="shared" si="2"/>
        <v>0.1</v>
      </c>
      <c r="I25" s="110">
        <v>2574</v>
      </c>
    </row>
    <row r="26" spans="1:9" x14ac:dyDescent="0.3">
      <c r="A26" s="105">
        <v>42826</v>
      </c>
      <c r="B26" s="116">
        <v>854500</v>
      </c>
      <c r="C26" s="109">
        <f t="shared" si="0"/>
        <v>42500</v>
      </c>
      <c r="D26" s="107">
        <f t="shared" si="1"/>
        <v>5.2339901477832511E-2</v>
      </c>
      <c r="E26" s="177">
        <v>1810</v>
      </c>
      <c r="F26" s="114">
        <v>851000</v>
      </c>
      <c r="G26" s="109">
        <f t="shared" si="3"/>
        <v>41000</v>
      </c>
      <c r="H26" s="107">
        <f t="shared" si="2"/>
        <v>5.0617283950617285E-2</v>
      </c>
      <c r="I26" s="110">
        <v>2171</v>
      </c>
    </row>
    <row r="27" spans="1:9" x14ac:dyDescent="0.3">
      <c r="A27" s="105">
        <v>42856</v>
      </c>
      <c r="B27" s="116">
        <v>865000</v>
      </c>
      <c r="C27" s="109">
        <f t="shared" si="0"/>
        <v>60000</v>
      </c>
      <c r="D27" s="107">
        <f t="shared" si="1"/>
        <v>7.4534161490683232E-2</v>
      </c>
      <c r="E27" s="177">
        <v>2211</v>
      </c>
      <c r="F27" s="114">
        <v>868000</v>
      </c>
      <c r="G27" s="109">
        <f t="shared" si="3"/>
        <v>43000</v>
      </c>
      <c r="H27" s="107">
        <f t="shared" si="2"/>
        <v>5.2121212121212124E-2</v>
      </c>
      <c r="I27" s="110">
        <v>2111</v>
      </c>
    </row>
    <row r="28" spans="1:9" x14ac:dyDescent="0.3">
      <c r="A28" s="105">
        <v>42887</v>
      </c>
      <c r="B28" s="116">
        <v>850500</v>
      </c>
      <c r="C28" s="109">
        <f t="shared" si="0"/>
        <v>29500</v>
      </c>
      <c r="D28" s="107">
        <f t="shared" si="1"/>
        <v>3.5931790499390985E-2</v>
      </c>
      <c r="E28" s="177">
        <v>1822</v>
      </c>
      <c r="F28" s="114">
        <v>845000</v>
      </c>
      <c r="G28" s="109">
        <f t="shared" si="3"/>
        <v>20000</v>
      </c>
      <c r="H28" s="107">
        <f t="shared" si="2"/>
        <v>2.4242424242424242E-2</v>
      </c>
      <c r="I28" s="110">
        <v>1989</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1856</v>
      </c>
    </row>
    <row r="30" spans="1:9" x14ac:dyDescent="0.3">
      <c r="A30" s="105">
        <v>42948</v>
      </c>
      <c r="B30" s="116">
        <v>840000</v>
      </c>
      <c r="C30" s="109">
        <f t="shared" si="0"/>
        <v>-2000</v>
      </c>
      <c r="D30" s="107">
        <f t="shared" si="1"/>
        <v>-2.3752969121140144E-3</v>
      </c>
      <c r="E30" s="177">
        <v>1837</v>
      </c>
      <c r="F30" s="114">
        <v>840000</v>
      </c>
      <c r="G30" s="109">
        <f t="shared" si="3"/>
        <v>20000</v>
      </c>
      <c r="H30" s="107">
        <f t="shared" si="2"/>
        <v>2.4390243902439025E-2</v>
      </c>
      <c r="I30" s="110">
        <v>2064</v>
      </c>
    </row>
    <row r="31" spans="1:9" x14ac:dyDescent="0.3">
      <c r="A31" s="105">
        <v>42979</v>
      </c>
      <c r="B31" s="116">
        <v>845000</v>
      </c>
      <c r="C31" s="109">
        <f t="shared" si="0"/>
        <v>20000</v>
      </c>
      <c r="D31" s="107">
        <f t="shared" si="1"/>
        <v>2.4242424242424242E-2</v>
      </c>
      <c r="E31" s="177">
        <v>1651</v>
      </c>
      <c r="F31" s="114">
        <v>850000</v>
      </c>
      <c r="G31" s="109">
        <f t="shared" si="3"/>
        <v>5000</v>
      </c>
      <c r="H31" s="107">
        <f t="shared" si="2"/>
        <v>5.9171597633136093E-3</v>
      </c>
      <c r="I31" s="110">
        <v>1870</v>
      </c>
    </row>
    <row r="32" spans="1:9" x14ac:dyDescent="0.3">
      <c r="A32" s="105">
        <v>43009</v>
      </c>
      <c r="B32" s="116">
        <v>850000</v>
      </c>
      <c r="C32" s="109">
        <f t="shared" si="0"/>
        <v>-18000</v>
      </c>
      <c r="D32" s="107">
        <f t="shared" si="1"/>
        <v>-2.0737327188940093E-2</v>
      </c>
      <c r="E32" s="177">
        <v>1691</v>
      </c>
      <c r="F32" s="114">
        <v>850000</v>
      </c>
      <c r="G32" s="109">
        <f t="shared" si="3"/>
        <v>3000</v>
      </c>
      <c r="H32" s="107">
        <f t="shared" si="2"/>
        <v>3.5419126328217238E-3</v>
      </c>
      <c r="I32" s="110">
        <v>1943</v>
      </c>
    </row>
    <row r="33" spans="1:9" x14ac:dyDescent="0.3">
      <c r="A33" s="105">
        <v>43040</v>
      </c>
      <c r="B33" s="116">
        <v>880000</v>
      </c>
      <c r="C33" s="109">
        <f t="shared" si="0"/>
        <v>28000</v>
      </c>
      <c r="D33" s="107">
        <f t="shared" si="1"/>
        <v>3.2863849765258218E-2</v>
      </c>
      <c r="E33" s="177">
        <v>1963</v>
      </c>
      <c r="F33" s="114">
        <v>895750</v>
      </c>
      <c r="G33" s="109">
        <f t="shared" si="3"/>
        <v>30750</v>
      </c>
      <c r="H33" s="107">
        <f t="shared" si="2"/>
        <v>3.5549132947976882E-2</v>
      </c>
      <c r="I33" s="110">
        <v>2378</v>
      </c>
    </row>
    <row r="34" spans="1:9" x14ac:dyDescent="0.3">
      <c r="A34" s="105">
        <v>43070</v>
      </c>
      <c r="B34" s="116">
        <v>820000</v>
      </c>
      <c r="C34" s="109">
        <f t="shared" si="0"/>
        <v>-20000</v>
      </c>
      <c r="D34" s="107">
        <f t="shared" si="1"/>
        <v>-2.3809523809523808E-2</v>
      </c>
      <c r="E34" s="177">
        <v>1765</v>
      </c>
      <c r="F34" s="114">
        <v>850000</v>
      </c>
      <c r="G34" s="109">
        <f t="shared" si="3"/>
        <v>5000</v>
      </c>
      <c r="H34" s="107">
        <f t="shared" si="2"/>
        <v>5.9171597633136093E-3</v>
      </c>
      <c r="I34" s="110">
        <v>1877</v>
      </c>
    </row>
    <row r="35" spans="1:9" x14ac:dyDescent="0.3">
      <c r="A35" s="105">
        <v>43101</v>
      </c>
      <c r="B35" s="116">
        <v>820000</v>
      </c>
      <c r="C35" s="109">
        <f t="shared" si="0"/>
        <v>15000</v>
      </c>
      <c r="D35" s="107">
        <f t="shared" si="1"/>
        <v>1.8633540372670808E-2</v>
      </c>
      <c r="E35" s="177">
        <v>1185</v>
      </c>
      <c r="F35" s="114">
        <v>819150</v>
      </c>
      <c r="G35" s="109">
        <f t="shared" si="3"/>
        <v>9150</v>
      </c>
      <c r="H35" s="107">
        <f t="shared" si="2"/>
        <v>1.1296296296296296E-2</v>
      </c>
      <c r="I35" s="110">
        <v>1278</v>
      </c>
    </row>
    <row r="36" spans="1:9" x14ac:dyDescent="0.3">
      <c r="A36" s="105">
        <v>43132</v>
      </c>
      <c r="B36" s="116">
        <v>858000</v>
      </c>
      <c r="C36" s="109">
        <f t="shared" si="0"/>
        <v>58000</v>
      </c>
      <c r="D36" s="107">
        <f t="shared" si="1"/>
        <v>7.2499999999999995E-2</v>
      </c>
      <c r="E36" s="177">
        <v>1654</v>
      </c>
      <c r="F36" s="114">
        <v>852000</v>
      </c>
      <c r="G36" s="109">
        <f t="shared" si="3"/>
        <v>22000</v>
      </c>
      <c r="H36" s="107">
        <f t="shared" si="2"/>
        <v>2.6506024096385541E-2</v>
      </c>
      <c r="I36" s="110">
        <v>1957</v>
      </c>
    </row>
    <row r="37" spans="1:9" x14ac:dyDescent="0.3">
      <c r="A37" s="105">
        <v>43160</v>
      </c>
      <c r="B37" s="116">
        <v>880000</v>
      </c>
      <c r="C37" s="109">
        <f t="shared" si="0"/>
        <v>-10000</v>
      </c>
      <c r="D37" s="107">
        <f t="shared" si="1"/>
        <v>-1.1235955056179775E-2</v>
      </c>
      <c r="E37" s="177">
        <v>2451</v>
      </c>
      <c r="F37" s="114">
        <v>870000</v>
      </c>
      <c r="G37" s="109">
        <f t="shared" si="3"/>
        <v>-10000</v>
      </c>
      <c r="H37" s="107">
        <f t="shared" si="2"/>
        <v>-1.1363636363636364E-2</v>
      </c>
      <c r="I37" s="110">
        <v>2680</v>
      </c>
    </row>
    <row r="38" spans="1:9" x14ac:dyDescent="0.3">
      <c r="A38" s="105">
        <v>43191</v>
      </c>
      <c r="B38" s="116">
        <v>850000</v>
      </c>
      <c r="C38" s="109">
        <f t="shared" si="0"/>
        <v>-4500</v>
      </c>
      <c r="D38" s="107">
        <f t="shared" si="1"/>
        <v>-5.2662375658279695E-3</v>
      </c>
      <c r="E38" s="177">
        <v>1921</v>
      </c>
      <c r="F38" s="114">
        <v>860000</v>
      </c>
      <c r="G38" s="109">
        <f t="shared" si="3"/>
        <v>9000</v>
      </c>
      <c r="H38" s="107">
        <f t="shared" si="2"/>
        <v>1.0575793184488837E-2</v>
      </c>
      <c r="I38" s="110">
        <v>2241</v>
      </c>
    </row>
    <row r="39" spans="1:9" x14ac:dyDescent="0.3">
      <c r="A39" s="105">
        <v>43221</v>
      </c>
      <c r="B39" s="116">
        <v>852000</v>
      </c>
      <c r="C39" s="109">
        <f t="shared" si="0"/>
        <v>-13000</v>
      </c>
      <c r="D39" s="107">
        <f t="shared" si="1"/>
        <v>-1.5028901734104046E-2</v>
      </c>
      <c r="E39" s="177">
        <v>2462</v>
      </c>
      <c r="F39" s="114">
        <v>860000</v>
      </c>
      <c r="G39" s="109">
        <f t="shared" ref="G39:G70" si="4">F39-F27</f>
        <v>-8000</v>
      </c>
      <c r="H39" s="107">
        <f t="shared" si="2"/>
        <v>-9.2165898617511521E-3</v>
      </c>
      <c r="I39" s="110">
        <v>2427</v>
      </c>
    </row>
    <row r="40" spans="1:9" x14ac:dyDescent="0.3">
      <c r="A40" s="105">
        <v>43252</v>
      </c>
      <c r="B40" s="116">
        <v>850000</v>
      </c>
      <c r="C40" s="109">
        <f t="shared" si="0"/>
        <v>-500</v>
      </c>
      <c r="D40" s="107">
        <f t="shared" si="1"/>
        <v>-5.8788947677836567E-4</v>
      </c>
      <c r="E40" s="177">
        <v>1879</v>
      </c>
      <c r="F40" s="114">
        <v>846000</v>
      </c>
      <c r="G40" s="109">
        <f t="shared" si="4"/>
        <v>1000</v>
      </c>
      <c r="H40" s="107">
        <f t="shared" ref="H40:H75" si="5">G40/F28</f>
        <v>1.1834319526627219E-3</v>
      </c>
      <c r="I40" s="110">
        <v>2115</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1971</v>
      </c>
    </row>
    <row r="42" spans="1:9" x14ac:dyDescent="0.3">
      <c r="A42" s="105">
        <v>43313</v>
      </c>
      <c r="B42" s="116">
        <v>852000</v>
      </c>
      <c r="C42" s="109">
        <f t="shared" si="0"/>
        <v>12000</v>
      </c>
      <c r="D42" s="107">
        <f t="shared" si="1"/>
        <v>1.4285714285714285E-2</v>
      </c>
      <c r="E42" s="177">
        <v>1837</v>
      </c>
      <c r="F42" s="114">
        <v>850944</v>
      </c>
      <c r="G42" s="109">
        <f t="shared" si="4"/>
        <v>10944</v>
      </c>
      <c r="H42" s="107">
        <f t="shared" si="5"/>
        <v>1.3028571428571429E-2</v>
      </c>
      <c r="I42" s="110">
        <v>2018</v>
      </c>
    </row>
    <row r="43" spans="1:9" x14ac:dyDescent="0.3">
      <c r="A43" s="105">
        <v>43344</v>
      </c>
      <c r="B43" s="116">
        <v>850000</v>
      </c>
      <c r="C43" s="109">
        <f t="shared" si="0"/>
        <v>5000</v>
      </c>
      <c r="D43" s="107">
        <f t="shared" si="1"/>
        <v>5.9171597633136093E-3</v>
      </c>
      <c r="E43" s="177">
        <v>1715</v>
      </c>
      <c r="F43" s="114">
        <v>847000</v>
      </c>
      <c r="G43" s="109">
        <f t="shared" si="4"/>
        <v>-3000</v>
      </c>
      <c r="H43" s="107">
        <f t="shared" si="5"/>
        <v>-3.5294117647058825E-3</v>
      </c>
      <c r="I43" s="110">
        <v>2063</v>
      </c>
    </row>
    <row r="44" spans="1:9" x14ac:dyDescent="0.3">
      <c r="A44" s="105">
        <v>43374</v>
      </c>
      <c r="B44" s="116">
        <v>865000</v>
      </c>
      <c r="C44" s="109">
        <f t="shared" si="0"/>
        <v>15000</v>
      </c>
      <c r="D44" s="107">
        <f t="shared" si="1"/>
        <v>1.7647058823529412E-2</v>
      </c>
      <c r="E44" s="177">
        <v>2028</v>
      </c>
      <c r="F44" s="114">
        <v>855000</v>
      </c>
      <c r="G44" s="109">
        <f t="shared" si="4"/>
        <v>5000</v>
      </c>
      <c r="H44" s="107">
        <f t="shared" si="5"/>
        <v>5.8823529411764705E-3</v>
      </c>
      <c r="I44" s="110">
        <v>2408</v>
      </c>
    </row>
    <row r="45" spans="1:9" x14ac:dyDescent="0.3">
      <c r="A45" s="105">
        <v>43405</v>
      </c>
      <c r="B45" s="116">
        <v>867000</v>
      </c>
      <c r="C45" s="109">
        <f t="shared" si="0"/>
        <v>-13000</v>
      </c>
      <c r="D45" s="107">
        <f t="shared" si="1"/>
        <v>-1.4772727272727272E-2</v>
      </c>
      <c r="E45" s="177">
        <v>2148</v>
      </c>
      <c r="F45" s="114">
        <v>860000</v>
      </c>
      <c r="G45" s="109">
        <f t="shared" si="4"/>
        <v>-35750</v>
      </c>
      <c r="H45" s="107">
        <f t="shared" si="5"/>
        <v>-3.9910689366452694E-2</v>
      </c>
      <c r="I45" s="110">
        <v>2248</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1575</v>
      </c>
    </row>
    <row r="47" spans="1:9" x14ac:dyDescent="0.3">
      <c r="A47" s="105">
        <v>43466</v>
      </c>
      <c r="B47" s="116">
        <v>800000</v>
      </c>
      <c r="C47" s="109">
        <f t="shared" si="6"/>
        <v>-20000</v>
      </c>
      <c r="D47" s="107">
        <f t="shared" si="7"/>
        <v>-2.4390243902439025E-2</v>
      </c>
      <c r="E47" s="177">
        <v>1180</v>
      </c>
      <c r="F47" s="114">
        <v>791000</v>
      </c>
      <c r="G47" s="109">
        <f>F47-F35</f>
        <v>-28150</v>
      </c>
      <c r="H47" s="107">
        <f t="shared" si="5"/>
        <v>-3.4364890435207227E-2</v>
      </c>
      <c r="I47" s="110">
        <v>1055</v>
      </c>
    </row>
    <row r="48" spans="1:9" x14ac:dyDescent="0.3">
      <c r="A48" s="105">
        <v>43497</v>
      </c>
      <c r="B48" s="116">
        <v>850000</v>
      </c>
      <c r="C48" s="109">
        <f t="shared" si="6"/>
        <v>-8000</v>
      </c>
      <c r="D48" s="107">
        <f t="shared" si="7"/>
        <v>-9.324009324009324E-3</v>
      </c>
      <c r="E48" s="177">
        <v>1390</v>
      </c>
      <c r="F48" s="114">
        <v>855000</v>
      </c>
      <c r="G48" s="109">
        <f t="shared" si="4"/>
        <v>3000</v>
      </c>
      <c r="H48" s="107">
        <f t="shared" si="5"/>
        <v>3.5211267605633804E-3</v>
      </c>
      <c r="I48" s="110">
        <v>1823</v>
      </c>
    </row>
    <row r="49" spans="1:9" x14ac:dyDescent="0.3">
      <c r="A49" s="105">
        <v>43525</v>
      </c>
      <c r="B49" s="116">
        <v>856000</v>
      </c>
      <c r="C49" s="109">
        <f t="shared" si="6"/>
        <v>-24000</v>
      </c>
      <c r="D49" s="107">
        <f t="shared" si="7"/>
        <v>-2.7272727272727271E-2</v>
      </c>
      <c r="E49" s="177">
        <v>2083</v>
      </c>
      <c r="F49" s="114">
        <v>856500</v>
      </c>
      <c r="G49" s="109">
        <f t="shared" si="4"/>
        <v>-13500</v>
      </c>
      <c r="H49" s="107">
        <f t="shared" si="5"/>
        <v>-1.5517241379310345E-2</v>
      </c>
      <c r="I49" s="110">
        <v>2274</v>
      </c>
    </row>
    <row r="50" spans="1:9" x14ac:dyDescent="0.3">
      <c r="A50" s="105">
        <v>43556</v>
      </c>
      <c r="B50" s="116">
        <v>850000</v>
      </c>
      <c r="C50" s="109">
        <f t="shared" si="6"/>
        <v>0</v>
      </c>
      <c r="D50" s="107">
        <f t="shared" si="7"/>
        <v>0</v>
      </c>
      <c r="E50" s="177">
        <v>1725</v>
      </c>
      <c r="F50" s="114">
        <v>850000</v>
      </c>
      <c r="G50" s="109">
        <f t="shared" si="4"/>
        <v>-10000</v>
      </c>
      <c r="H50" s="107">
        <f t="shared" si="5"/>
        <v>-1.1627906976744186E-2</v>
      </c>
      <c r="I50" s="110">
        <v>2014</v>
      </c>
    </row>
    <row r="51" spans="1:9" x14ac:dyDescent="0.3">
      <c r="A51" s="105">
        <v>43586</v>
      </c>
      <c r="B51" s="116">
        <v>860000</v>
      </c>
      <c r="C51" s="109">
        <f t="shared" si="6"/>
        <v>8000</v>
      </c>
      <c r="D51" s="107">
        <f t="shared" si="7"/>
        <v>9.3896713615023476E-3</v>
      </c>
      <c r="E51" s="177">
        <v>2013</v>
      </c>
      <c r="F51" s="114">
        <v>847000</v>
      </c>
      <c r="G51" s="109">
        <f t="shared" si="4"/>
        <v>-13000</v>
      </c>
      <c r="H51" s="107">
        <f t="shared" si="5"/>
        <v>-1.5116279069767442E-2</v>
      </c>
      <c r="I51" s="110">
        <v>2242</v>
      </c>
    </row>
    <row r="52" spans="1:9" x14ac:dyDescent="0.3">
      <c r="A52" s="105">
        <v>43617</v>
      </c>
      <c r="B52" s="116">
        <v>850000</v>
      </c>
      <c r="C52" s="109">
        <f t="shared" si="6"/>
        <v>0</v>
      </c>
      <c r="D52" s="107">
        <f t="shared" si="7"/>
        <v>0</v>
      </c>
      <c r="E52" s="177">
        <v>1878</v>
      </c>
      <c r="F52" s="114">
        <v>850000</v>
      </c>
      <c r="G52" s="109">
        <f t="shared" si="4"/>
        <v>4000</v>
      </c>
      <c r="H52" s="107">
        <f t="shared" si="5"/>
        <v>4.7281323877068557E-3</v>
      </c>
      <c r="I52" s="110">
        <v>2106</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2258</v>
      </c>
    </row>
    <row r="54" spans="1:9" x14ac:dyDescent="0.3">
      <c r="A54" s="105">
        <v>43678</v>
      </c>
      <c r="B54" s="116">
        <v>820000</v>
      </c>
      <c r="C54" s="109">
        <f t="shared" si="6"/>
        <v>-32000</v>
      </c>
      <c r="D54" s="107">
        <f t="shared" si="7"/>
        <v>-3.7558685446009391E-2</v>
      </c>
      <c r="E54" s="177">
        <v>1812</v>
      </c>
      <c r="F54" s="114">
        <v>808250</v>
      </c>
      <c r="G54" s="109">
        <f t="shared" si="4"/>
        <v>-42694</v>
      </c>
      <c r="H54" s="107">
        <f t="shared" si="5"/>
        <v>-5.0172514290012037E-2</v>
      </c>
      <c r="I54" s="110">
        <v>2216</v>
      </c>
    </row>
    <row r="55" spans="1:9" x14ac:dyDescent="0.3">
      <c r="A55" s="105">
        <v>43709</v>
      </c>
      <c r="B55" s="116">
        <v>848000</v>
      </c>
      <c r="C55" s="109">
        <f t="shared" si="6"/>
        <v>-2000</v>
      </c>
      <c r="D55" s="107">
        <f t="shared" si="7"/>
        <v>-2.352941176470588E-3</v>
      </c>
      <c r="E55" s="177">
        <v>1867</v>
      </c>
      <c r="F55" s="114">
        <v>837000</v>
      </c>
      <c r="G55" s="109">
        <f t="shared" si="4"/>
        <v>-10000</v>
      </c>
      <c r="H55" s="107">
        <f t="shared" si="5"/>
        <v>-1.1806375442739079E-2</v>
      </c>
      <c r="I55" s="110">
        <v>2346</v>
      </c>
    </row>
    <row r="56" spans="1:9" x14ac:dyDescent="0.3">
      <c r="A56" s="105">
        <v>43739</v>
      </c>
      <c r="B56" s="116">
        <v>868000</v>
      </c>
      <c r="C56" s="109">
        <f t="shared" si="6"/>
        <v>3000</v>
      </c>
      <c r="D56" s="107">
        <f t="shared" si="7"/>
        <v>3.4682080924855491E-3</v>
      </c>
      <c r="E56" s="177">
        <v>2081</v>
      </c>
      <c r="F56" s="114">
        <v>860000</v>
      </c>
      <c r="G56" s="109">
        <f t="shared" si="4"/>
        <v>5000</v>
      </c>
      <c r="H56" s="107">
        <f t="shared" si="5"/>
        <v>5.8479532163742687E-3</v>
      </c>
      <c r="I56" s="110">
        <v>2585</v>
      </c>
    </row>
    <row r="57" spans="1:9" x14ac:dyDescent="0.3">
      <c r="A57" s="105">
        <v>43770</v>
      </c>
      <c r="B57" s="116">
        <v>885000</v>
      </c>
      <c r="C57" s="109">
        <f t="shared" si="6"/>
        <v>18000</v>
      </c>
      <c r="D57" s="107">
        <f t="shared" si="7"/>
        <v>2.0761245674740483E-2</v>
      </c>
      <c r="E57" s="177">
        <v>2422</v>
      </c>
      <c r="F57" s="114">
        <v>866500</v>
      </c>
      <c r="G57" s="109">
        <f t="shared" si="4"/>
        <v>6500</v>
      </c>
      <c r="H57" s="107">
        <f t="shared" si="5"/>
        <v>7.5581395348837208E-3</v>
      </c>
      <c r="I57" s="110">
        <v>3028</v>
      </c>
    </row>
    <row r="58" spans="1:9" x14ac:dyDescent="0.3">
      <c r="A58" s="105">
        <v>43800</v>
      </c>
      <c r="B58" s="116">
        <v>890000</v>
      </c>
      <c r="C58" s="109">
        <f t="shared" si="6"/>
        <v>28000</v>
      </c>
      <c r="D58" s="107">
        <f t="shared" si="7"/>
        <v>3.248259860788863E-2</v>
      </c>
      <c r="E58" s="177">
        <v>1939</v>
      </c>
      <c r="F58" s="114">
        <v>881000</v>
      </c>
      <c r="G58" s="109">
        <f t="shared" si="4"/>
        <v>31000</v>
      </c>
      <c r="H58" s="107">
        <f t="shared" si="5"/>
        <v>3.6470588235294116E-2</v>
      </c>
      <c r="I58" s="110">
        <v>2235</v>
      </c>
    </row>
    <row r="59" spans="1:9" x14ac:dyDescent="0.3">
      <c r="A59" s="105">
        <v>43831</v>
      </c>
      <c r="B59" s="116">
        <v>872000</v>
      </c>
      <c r="C59" s="109">
        <f t="shared" si="6"/>
        <v>72000</v>
      </c>
      <c r="D59" s="107">
        <f t="shared" si="7"/>
        <v>0.09</v>
      </c>
      <c r="E59" s="177">
        <v>1359</v>
      </c>
      <c r="F59" s="114">
        <v>823000</v>
      </c>
      <c r="G59" s="109">
        <f t="shared" si="4"/>
        <v>32000</v>
      </c>
      <c r="H59" s="107">
        <f t="shared" si="5"/>
        <v>4.0455120101137804E-2</v>
      </c>
      <c r="I59" s="110">
        <v>1440</v>
      </c>
    </row>
    <row r="60" spans="1:9" x14ac:dyDescent="0.3">
      <c r="A60" s="105">
        <v>43862</v>
      </c>
      <c r="B60" s="116">
        <v>885000</v>
      </c>
      <c r="C60" s="109">
        <f t="shared" si="6"/>
        <v>35000</v>
      </c>
      <c r="D60" s="107">
        <f t="shared" si="7"/>
        <v>4.1176470588235294E-2</v>
      </c>
      <c r="E60" s="177">
        <v>2061</v>
      </c>
      <c r="F60" s="114">
        <v>895000</v>
      </c>
      <c r="G60" s="109">
        <f t="shared" si="4"/>
        <v>40000</v>
      </c>
      <c r="H60" s="107">
        <f t="shared" si="5"/>
        <v>4.6783625730994149E-2</v>
      </c>
      <c r="I60" s="110">
        <v>2873</v>
      </c>
    </row>
    <row r="61" spans="1:9" x14ac:dyDescent="0.3">
      <c r="A61" s="105">
        <v>43891</v>
      </c>
      <c r="B61" s="116">
        <v>950000</v>
      </c>
      <c r="C61" s="109">
        <f t="shared" si="6"/>
        <v>94000</v>
      </c>
      <c r="D61" s="107">
        <f t="shared" si="7"/>
        <v>0.10981308411214953</v>
      </c>
      <c r="E61" s="177">
        <v>2583</v>
      </c>
      <c r="F61" s="114">
        <v>930000</v>
      </c>
      <c r="G61" s="109">
        <f t="shared" si="4"/>
        <v>73500</v>
      </c>
      <c r="H61" s="107">
        <f t="shared" si="5"/>
        <v>8.5814360770577927E-2</v>
      </c>
      <c r="I61" s="110">
        <v>2572</v>
      </c>
    </row>
    <row r="62" spans="1:9" x14ac:dyDescent="0.3">
      <c r="A62" s="105">
        <v>43922</v>
      </c>
      <c r="B62" s="116">
        <v>925000</v>
      </c>
      <c r="C62" s="109">
        <f t="shared" si="6"/>
        <v>75000</v>
      </c>
      <c r="D62" s="107">
        <f t="shared" si="7"/>
        <v>8.8235294117647065E-2</v>
      </c>
      <c r="E62" s="177">
        <v>569</v>
      </c>
      <c r="F62" s="114">
        <v>875000</v>
      </c>
      <c r="G62" s="109">
        <f t="shared" si="4"/>
        <v>25000</v>
      </c>
      <c r="H62" s="107">
        <f t="shared" si="5"/>
        <v>2.9411764705882353E-2</v>
      </c>
      <c r="I62" s="110">
        <v>479</v>
      </c>
    </row>
    <row r="63" spans="1:9" x14ac:dyDescent="0.3">
      <c r="A63" s="105">
        <v>43952</v>
      </c>
      <c r="B63" s="116">
        <v>910000</v>
      </c>
      <c r="C63" s="109">
        <f t="shared" si="6"/>
        <v>50000</v>
      </c>
      <c r="D63" s="107">
        <f t="shared" si="7"/>
        <v>5.8139534883720929E-2</v>
      </c>
      <c r="E63" s="177">
        <v>1185</v>
      </c>
      <c r="F63" s="114">
        <v>880000</v>
      </c>
      <c r="G63" s="109">
        <f t="shared" si="4"/>
        <v>33000</v>
      </c>
      <c r="H63" s="107">
        <f t="shared" si="5"/>
        <v>3.896103896103896E-2</v>
      </c>
      <c r="I63" s="110">
        <v>2049</v>
      </c>
    </row>
    <row r="64" spans="1:9" x14ac:dyDescent="0.3">
      <c r="A64" s="105">
        <v>43983</v>
      </c>
      <c r="B64" s="116">
        <v>928000</v>
      </c>
      <c r="C64" s="109">
        <f t="shared" si="6"/>
        <v>78000</v>
      </c>
      <c r="D64" s="107">
        <f t="shared" si="7"/>
        <v>9.1764705882352943E-2</v>
      </c>
      <c r="E64" s="177">
        <v>2114</v>
      </c>
      <c r="F64" s="114">
        <v>900000</v>
      </c>
      <c r="G64" s="109">
        <f t="shared" si="4"/>
        <v>50000</v>
      </c>
      <c r="H64" s="107">
        <f t="shared" si="5"/>
        <v>5.8823529411764705E-2</v>
      </c>
      <c r="I64" s="110">
        <v>2967</v>
      </c>
    </row>
    <row r="65" spans="1:9" x14ac:dyDescent="0.3">
      <c r="A65" s="105">
        <v>44013</v>
      </c>
      <c r="B65" s="116">
        <v>920000</v>
      </c>
      <c r="C65" s="109">
        <f t="shared" si="6"/>
        <v>90000</v>
      </c>
      <c r="D65" s="107">
        <f t="shared" si="7"/>
        <v>0.10843373493975904</v>
      </c>
      <c r="E65" s="177">
        <v>2708</v>
      </c>
      <c r="F65" s="114">
        <v>909429</v>
      </c>
      <c r="G65" s="109">
        <f t="shared" si="4"/>
        <v>79429</v>
      </c>
      <c r="H65" s="107">
        <f t="shared" si="5"/>
        <v>9.5697590361445789E-2</v>
      </c>
      <c r="I65" s="110">
        <v>3271</v>
      </c>
    </row>
    <row r="66" spans="1:9" x14ac:dyDescent="0.3">
      <c r="A66" s="105">
        <v>44044</v>
      </c>
      <c r="B66" s="116">
        <v>950000</v>
      </c>
      <c r="C66" s="109">
        <f t="shared" si="6"/>
        <v>130000</v>
      </c>
      <c r="D66" s="107">
        <f t="shared" si="7"/>
        <v>0.15853658536585366</v>
      </c>
      <c r="E66" s="177">
        <v>2689</v>
      </c>
      <c r="F66" s="114">
        <v>935000</v>
      </c>
      <c r="G66" s="109">
        <f t="shared" si="4"/>
        <v>126750</v>
      </c>
      <c r="H66" s="107">
        <f t="shared" si="5"/>
        <v>0.15682029075162388</v>
      </c>
      <c r="I66" s="110">
        <v>3247</v>
      </c>
    </row>
    <row r="67" spans="1:9" x14ac:dyDescent="0.3">
      <c r="A67" s="105">
        <v>44075</v>
      </c>
      <c r="B67" s="116">
        <v>955000</v>
      </c>
      <c r="C67" s="109">
        <f t="shared" si="6"/>
        <v>107000</v>
      </c>
      <c r="D67" s="107">
        <f t="shared" si="7"/>
        <v>0.12617924528301888</v>
      </c>
      <c r="E67" s="177">
        <v>2996</v>
      </c>
      <c r="F67" s="114">
        <v>947000</v>
      </c>
      <c r="G67" s="109">
        <f t="shared" si="4"/>
        <v>110000</v>
      </c>
      <c r="H67" s="107">
        <f t="shared" si="5"/>
        <v>0.13142174432497014</v>
      </c>
      <c r="I67" s="110">
        <v>3854</v>
      </c>
    </row>
    <row r="68" spans="1:9" x14ac:dyDescent="0.3">
      <c r="A68" s="105">
        <v>44105</v>
      </c>
      <c r="B68" s="116">
        <v>1000000</v>
      </c>
      <c r="C68" s="109">
        <f t="shared" si="6"/>
        <v>132000</v>
      </c>
      <c r="D68" s="107">
        <f t="shared" si="7"/>
        <v>0.15207373271889402</v>
      </c>
      <c r="E68" s="177">
        <v>3234</v>
      </c>
      <c r="F68" s="114">
        <v>950000</v>
      </c>
      <c r="G68" s="109">
        <f t="shared" si="4"/>
        <v>90000</v>
      </c>
      <c r="H68" s="107">
        <f t="shared" si="5"/>
        <v>0.10465116279069768</v>
      </c>
      <c r="I68" s="110">
        <v>4437</v>
      </c>
    </row>
    <row r="69" spans="1:9" x14ac:dyDescent="0.3">
      <c r="A69" s="105">
        <v>44136</v>
      </c>
      <c r="B69" s="116">
        <v>1030000</v>
      </c>
      <c r="C69" s="109">
        <f t="shared" si="6"/>
        <v>145000</v>
      </c>
      <c r="D69" s="107">
        <f t="shared" si="7"/>
        <v>0.16384180790960451</v>
      </c>
      <c r="E69" s="177">
        <v>3857</v>
      </c>
      <c r="F69" s="114">
        <v>980000</v>
      </c>
      <c r="G69" s="109">
        <f t="shared" si="4"/>
        <v>113500</v>
      </c>
      <c r="H69" s="107">
        <f t="shared" si="5"/>
        <v>0.1309867282169648</v>
      </c>
      <c r="I69" s="110">
        <v>4884</v>
      </c>
    </row>
    <row r="70" spans="1:9" x14ac:dyDescent="0.3">
      <c r="A70" s="105">
        <v>44166</v>
      </c>
      <c r="B70" s="116">
        <v>1040000</v>
      </c>
      <c r="C70" s="109">
        <f t="shared" si="6"/>
        <v>150000</v>
      </c>
      <c r="D70" s="107">
        <f t="shared" si="7"/>
        <v>0.16853932584269662</v>
      </c>
      <c r="E70" s="177">
        <v>3525</v>
      </c>
      <c r="F70" s="114">
        <v>1000000</v>
      </c>
      <c r="G70" s="109">
        <f t="shared" si="4"/>
        <v>119000</v>
      </c>
      <c r="H70" s="107">
        <f t="shared" si="5"/>
        <v>0.13507377979568672</v>
      </c>
      <c r="I70" s="110">
        <v>4042</v>
      </c>
    </row>
    <row r="71" spans="1:9" x14ac:dyDescent="0.3">
      <c r="A71" s="105">
        <v>44197</v>
      </c>
      <c r="B71" s="116">
        <v>1000000</v>
      </c>
      <c r="C71" s="109">
        <f t="shared" si="6"/>
        <v>128000</v>
      </c>
      <c r="D71" s="107">
        <f t="shared" si="7"/>
        <v>0.14678899082568808</v>
      </c>
      <c r="E71" s="177">
        <v>1951</v>
      </c>
      <c r="F71" s="114">
        <v>979500</v>
      </c>
      <c r="G71" s="109">
        <f t="shared" ref="G71:G76" si="8">F71-F59</f>
        <v>156500</v>
      </c>
      <c r="H71" s="107">
        <f t="shared" si="5"/>
        <v>0.19015795868772783</v>
      </c>
      <c r="I71" s="110">
        <v>2242</v>
      </c>
    </row>
    <row r="72" spans="1:9" x14ac:dyDescent="0.3">
      <c r="A72" s="105">
        <v>44228</v>
      </c>
      <c r="B72" s="116">
        <v>1100000</v>
      </c>
      <c r="C72" s="109">
        <f t="shared" si="6"/>
        <v>215000</v>
      </c>
      <c r="D72" s="107">
        <f t="shared" si="7"/>
        <v>0.24293785310734464</v>
      </c>
      <c r="E72" s="177">
        <v>2912</v>
      </c>
      <c r="F72" s="114">
        <v>1035000</v>
      </c>
      <c r="G72" s="109">
        <f t="shared" si="8"/>
        <v>140000</v>
      </c>
      <c r="H72" s="107">
        <f t="shared" si="5"/>
        <v>0.15642458100558659</v>
      </c>
      <c r="I72" s="110">
        <v>3858</v>
      </c>
    </row>
    <row r="73" spans="1:9" x14ac:dyDescent="0.3">
      <c r="A73" s="105">
        <v>44256</v>
      </c>
      <c r="B73" s="116">
        <v>1120000</v>
      </c>
      <c r="C73" s="109">
        <f t="shared" si="6"/>
        <v>170000</v>
      </c>
      <c r="D73" s="107">
        <f t="shared" si="7"/>
        <v>0.17894736842105263</v>
      </c>
      <c r="E73" s="177">
        <v>4013</v>
      </c>
      <c r="F73" s="114">
        <v>1085000</v>
      </c>
      <c r="G73" s="109">
        <f t="shared" si="8"/>
        <v>155000</v>
      </c>
      <c r="H73" s="107">
        <f t="shared" si="5"/>
        <v>0.16666666666666666</v>
      </c>
      <c r="I73" s="110">
        <v>4341</v>
      </c>
    </row>
    <row r="74" spans="1:9" x14ac:dyDescent="0.3">
      <c r="A74" s="105">
        <v>44287</v>
      </c>
      <c r="B74" s="116">
        <v>1125000</v>
      </c>
      <c r="C74" s="109">
        <f t="shared" si="6"/>
        <v>200000</v>
      </c>
      <c r="D74" s="107">
        <f t="shared" si="7"/>
        <v>0.21621621621621623</v>
      </c>
      <c r="E74" s="177">
        <v>2682</v>
      </c>
      <c r="F74" s="114">
        <v>1100000</v>
      </c>
      <c r="G74" s="109">
        <f t="shared" si="8"/>
        <v>225000</v>
      </c>
      <c r="H74" s="107">
        <f t="shared" si="5"/>
        <v>0.25714285714285712</v>
      </c>
      <c r="I74" s="110">
        <v>3080</v>
      </c>
    </row>
    <row r="75" spans="1:9" x14ac:dyDescent="0.3">
      <c r="A75" s="105">
        <v>44317</v>
      </c>
      <c r="B75" s="116">
        <v>1148000</v>
      </c>
      <c r="C75" s="109">
        <f t="shared" si="6"/>
        <v>238000</v>
      </c>
      <c r="D75" s="107">
        <f t="shared" si="7"/>
        <v>0.26153846153846155</v>
      </c>
      <c r="E75" s="177">
        <v>2834</v>
      </c>
      <c r="F75" s="114">
        <v>1104000</v>
      </c>
      <c r="G75" s="109">
        <f t="shared" si="8"/>
        <v>224000</v>
      </c>
      <c r="H75" s="107">
        <f t="shared" si="5"/>
        <v>0.25454545454545452</v>
      </c>
      <c r="I75" s="110">
        <v>3427</v>
      </c>
    </row>
    <row r="76" spans="1:9" x14ac:dyDescent="0.3">
      <c r="A76" s="105">
        <v>44348</v>
      </c>
      <c r="B76" s="116">
        <v>1150000</v>
      </c>
      <c r="C76" s="109">
        <f t="shared" si="6"/>
        <v>222000</v>
      </c>
      <c r="D76" s="107">
        <f t="shared" si="7"/>
        <v>0.23922413793103448</v>
      </c>
      <c r="E76" s="177">
        <v>2853</v>
      </c>
      <c r="F76" s="114">
        <v>1120000</v>
      </c>
      <c r="G76" s="109">
        <f t="shared" si="8"/>
        <v>220000</v>
      </c>
      <c r="H76" s="107">
        <f t="shared" ref="H76:H86" si="9">G76/F64</f>
        <v>0.24444444444444444</v>
      </c>
      <c r="I76" s="110">
        <v>3155</v>
      </c>
    </row>
    <row r="77" spans="1:9" x14ac:dyDescent="0.3">
      <c r="A77" s="105">
        <v>44378</v>
      </c>
      <c r="B77" s="116">
        <v>1175000</v>
      </c>
      <c r="C77" s="109">
        <f t="shared" ref="C77:C88" si="10">B77-B65</f>
        <v>255000</v>
      </c>
      <c r="D77" s="107">
        <f t="shared" ref="D77:D88" si="11">C77/B65</f>
        <v>0.27717391304347827</v>
      </c>
      <c r="E77" s="177">
        <v>2767</v>
      </c>
      <c r="F77" s="114">
        <v>1150000</v>
      </c>
      <c r="G77" s="109">
        <f t="shared" ref="G77:G86" si="12">F77-F65</f>
        <v>240571</v>
      </c>
      <c r="H77" s="107">
        <f t="shared" si="9"/>
        <v>0.26452972139661263</v>
      </c>
      <c r="I77" s="110">
        <v>3229</v>
      </c>
    </row>
    <row r="78" spans="1:9" x14ac:dyDescent="0.3">
      <c r="A78" s="105">
        <v>44409</v>
      </c>
      <c r="B78" s="116">
        <v>1200000</v>
      </c>
      <c r="C78" s="109">
        <f t="shared" si="10"/>
        <v>250000</v>
      </c>
      <c r="D78" s="107">
        <f t="shared" si="11"/>
        <v>0.26315789473684209</v>
      </c>
      <c r="E78" s="177">
        <v>2418</v>
      </c>
      <c r="F78" s="114">
        <v>1175000</v>
      </c>
      <c r="G78" s="109">
        <f t="shared" si="12"/>
        <v>240000</v>
      </c>
      <c r="H78" s="107">
        <f t="shared" si="9"/>
        <v>0.25668449197860965</v>
      </c>
      <c r="I78" s="110">
        <v>2444</v>
      </c>
    </row>
    <row r="79" spans="1:9" x14ac:dyDescent="0.3">
      <c r="A79" s="105">
        <v>44440</v>
      </c>
      <c r="B79" s="116">
        <v>1150000</v>
      </c>
      <c r="C79" s="109">
        <f t="shared" si="10"/>
        <v>195000</v>
      </c>
      <c r="D79" s="107">
        <f t="shared" si="11"/>
        <v>0.20418848167539266</v>
      </c>
      <c r="E79" s="177">
        <v>1410</v>
      </c>
      <c r="F79" s="114">
        <v>1130434</v>
      </c>
      <c r="G79" s="109">
        <f t="shared" si="12"/>
        <v>183434</v>
      </c>
      <c r="H79" s="107">
        <f t="shared" si="9"/>
        <v>0.1937001055966209</v>
      </c>
      <c r="I79" s="110">
        <v>1467</v>
      </c>
    </row>
    <row r="80" spans="1:9" x14ac:dyDescent="0.3">
      <c r="A80" s="105">
        <v>44470</v>
      </c>
      <c r="B80" s="116">
        <v>1250000</v>
      </c>
      <c r="C80" s="109">
        <f t="shared" si="10"/>
        <v>250000</v>
      </c>
      <c r="D80" s="107">
        <f t="shared" si="11"/>
        <v>0.25</v>
      </c>
      <c r="E80" s="177">
        <v>2688</v>
      </c>
      <c r="F80" s="114">
        <v>1257175</v>
      </c>
      <c r="G80" s="109">
        <f t="shared" si="12"/>
        <v>307175</v>
      </c>
      <c r="H80" s="107">
        <f t="shared" si="9"/>
        <v>0.32334210526315788</v>
      </c>
      <c r="I80" s="110">
        <v>3446</v>
      </c>
    </row>
    <row r="81" spans="1:9" x14ac:dyDescent="0.3">
      <c r="A81" s="105">
        <v>44501</v>
      </c>
      <c r="B81" s="116">
        <v>1300000</v>
      </c>
      <c r="C81" s="109">
        <f t="shared" si="10"/>
        <v>270000</v>
      </c>
      <c r="D81" s="107">
        <f t="shared" si="11"/>
        <v>0.26213592233009708</v>
      </c>
      <c r="E81" s="177">
        <v>3182</v>
      </c>
      <c r="F81" s="114">
        <v>1300000</v>
      </c>
      <c r="G81" s="109">
        <f t="shared" si="12"/>
        <v>320000</v>
      </c>
      <c r="H81" s="107">
        <f t="shared" si="9"/>
        <v>0.32653061224489793</v>
      </c>
      <c r="I81" s="110">
        <v>3470</v>
      </c>
    </row>
    <row r="82" spans="1:9" x14ac:dyDescent="0.3">
      <c r="A82" s="105">
        <v>44531</v>
      </c>
      <c r="B82" s="116">
        <v>1290000</v>
      </c>
      <c r="C82" s="109">
        <f t="shared" si="10"/>
        <v>250000</v>
      </c>
      <c r="D82" s="107">
        <f t="shared" si="11"/>
        <v>0.24038461538461539</v>
      </c>
      <c r="E82" s="177">
        <v>2411</v>
      </c>
      <c r="F82" s="114">
        <v>1250000</v>
      </c>
      <c r="G82" s="109">
        <f t="shared" si="12"/>
        <v>250000</v>
      </c>
      <c r="H82" s="107">
        <f t="shared" si="9"/>
        <v>0.25</v>
      </c>
      <c r="I82" s="110">
        <v>2581</v>
      </c>
    </row>
    <row r="83" spans="1:9" x14ac:dyDescent="0.3">
      <c r="A83" s="105">
        <v>44562</v>
      </c>
      <c r="B83" s="116">
        <v>1200000</v>
      </c>
      <c r="C83" s="109">
        <f t="shared" si="10"/>
        <v>200000</v>
      </c>
      <c r="D83" s="107">
        <f t="shared" si="11"/>
        <v>0.2</v>
      </c>
      <c r="E83" s="177">
        <v>1346</v>
      </c>
      <c r="F83" s="114">
        <v>1150000</v>
      </c>
      <c r="G83" s="109">
        <f t="shared" si="12"/>
        <v>170500</v>
      </c>
      <c r="H83" s="107">
        <f t="shared" si="9"/>
        <v>0.17406840224604389</v>
      </c>
      <c r="I83" s="110">
        <v>1121</v>
      </c>
    </row>
    <row r="84" spans="1:9" x14ac:dyDescent="0.3">
      <c r="A84" s="105">
        <v>44593</v>
      </c>
      <c r="B84" s="116">
        <v>1190000</v>
      </c>
      <c r="C84" s="109">
        <f t="shared" si="10"/>
        <v>90000</v>
      </c>
      <c r="D84" s="107">
        <f t="shared" si="11"/>
        <v>8.1818181818181818E-2</v>
      </c>
      <c r="E84" s="177">
        <v>1789</v>
      </c>
      <c r="F84" s="114">
        <v>1200000</v>
      </c>
      <c r="G84" s="109">
        <f t="shared" si="12"/>
        <v>165000</v>
      </c>
      <c r="H84" s="107">
        <f t="shared" si="9"/>
        <v>0.15942028985507245</v>
      </c>
      <c r="I84" s="110">
        <v>2022</v>
      </c>
    </row>
    <row r="85" spans="1:9" x14ac:dyDescent="0.3">
      <c r="A85" s="105">
        <v>44621</v>
      </c>
      <c r="B85" s="116">
        <v>1200000</v>
      </c>
      <c r="C85" s="109">
        <f t="shared" si="10"/>
        <v>80000</v>
      </c>
      <c r="D85" s="107">
        <f t="shared" si="11"/>
        <v>7.1428571428571425E-2</v>
      </c>
      <c r="E85" s="177">
        <v>2412</v>
      </c>
      <c r="F85" s="114">
        <v>1200000</v>
      </c>
      <c r="G85" s="109">
        <f t="shared" si="12"/>
        <v>115000</v>
      </c>
      <c r="H85" s="107">
        <f t="shared" si="9"/>
        <v>0.10599078341013825</v>
      </c>
      <c r="I85" s="110">
        <v>2465</v>
      </c>
    </row>
    <row r="86" spans="1:9" x14ac:dyDescent="0.3">
      <c r="A86" s="105">
        <v>44652</v>
      </c>
      <c r="B86" s="116">
        <v>1170000</v>
      </c>
      <c r="C86" s="109">
        <f t="shared" si="10"/>
        <v>45000</v>
      </c>
      <c r="D86" s="107">
        <f t="shared" si="11"/>
        <v>0.04</v>
      </c>
      <c r="E86" s="177">
        <v>1634</v>
      </c>
      <c r="F86" s="114">
        <v>1185000</v>
      </c>
      <c r="G86" s="109">
        <f t="shared" si="12"/>
        <v>85000</v>
      </c>
      <c r="H86" s="107">
        <f t="shared" si="9"/>
        <v>7.7272727272727271E-2</v>
      </c>
      <c r="I86" s="110">
        <v>1936</v>
      </c>
    </row>
    <row r="87" spans="1:9" x14ac:dyDescent="0.3">
      <c r="A87" s="105">
        <v>44682</v>
      </c>
      <c r="B87" s="116">
        <v>1125000</v>
      </c>
      <c r="C87" s="109">
        <f t="shared" si="10"/>
        <v>-23000</v>
      </c>
      <c r="D87" s="107">
        <f t="shared" si="11"/>
        <v>-2.0034843205574911E-2</v>
      </c>
      <c r="E87" s="177">
        <v>1872</v>
      </c>
      <c r="F87" s="114">
        <v>1129250</v>
      </c>
      <c r="G87" s="109">
        <f t="shared" ref="G87:G94" si="13">F87-F75</f>
        <v>25250</v>
      </c>
      <c r="H87" s="107">
        <f t="shared" ref="H87:H94" si="14">G87/F75</f>
        <v>2.2871376811594204E-2</v>
      </c>
      <c r="I87" s="110">
        <v>1844</v>
      </c>
    </row>
    <row r="88" spans="1:9" x14ac:dyDescent="0.3">
      <c r="A88" s="105">
        <v>44713</v>
      </c>
      <c r="B88" s="116">
        <v>1156000</v>
      </c>
      <c r="C88" s="109">
        <f t="shared" si="10"/>
        <v>6000</v>
      </c>
      <c r="D88" s="107">
        <f t="shared" si="11"/>
        <v>5.2173913043478265E-3</v>
      </c>
      <c r="E88" s="177">
        <v>1709</v>
      </c>
      <c r="F88" s="114">
        <v>1120000</v>
      </c>
      <c r="G88" s="109">
        <f t="shared" si="13"/>
        <v>0</v>
      </c>
      <c r="H88" s="107">
        <f t="shared" si="14"/>
        <v>0</v>
      </c>
      <c r="I88" s="110">
        <v>1603</v>
      </c>
    </row>
    <row r="89" spans="1:9" x14ac:dyDescent="0.3">
      <c r="A89" s="105">
        <v>44743</v>
      </c>
      <c r="B89" s="116">
        <v>1100000</v>
      </c>
      <c r="C89" s="109">
        <f t="shared" ref="C89" si="15">B89-B77</f>
        <v>-75000</v>
      </c>
      <c r="D89" s="107">
        <f t="shared" ref="D89" si="16">C89/B77</f>
        <v>-6.3829787234042548E-2</v>
      </c>
      <c r="E89" s="177">
        <v>1485</v>
      </c>
      <c r="F89" s="114">
        <v>1070000</v>
      </c>
      <c r="G89" s="109">
        <f t="shared" si="13"/>
        <v>-80000</v>
      </c>
      <c r="H89" s="107">
        <f t="shared" si="14"/>
        <v>-6.9565217391304349E-2</v>
      </c>
      <c r="I89" s="110">
        <v>1643</v>
      </c>
    </row>
    <row r="90" spans="1:9" x14ac:dyDescent="0.3">
      <c r="A90" s="105">
        <v>44774</v>
      </c>
      <c r="B90" s="116">
        <v>1100000</v>
      </c>
      <c r="C90" s="109">
        <f t="shared" ref="C90" si="17">B90-B78</f>
        <v>-100000</v>
      </c>
      <c r="D90" s="107">
        <f t="shared" ref="D90" si="18">C90/B78</f>
        <v>-8.3333333333333329E-2</v>
      </c>
      <c r="E90" s="177">
        <v>1539</v>
      </c>
      <c r="F90" s="114">
        <v>1080000</v>
      </c>
      <c r="G90" s="109">
        <f t="shared" si="13"/>
        <v>-95000</v>
      </c>
      <c r="H90" s="107">
        <f t="shared" si="14"/>
        <v>-8.085106382978724E-2</v>
      </c>
      <c r="I90" s="110">
        <v>1684</v>
      </c>
    </row>
    <row r="91" spans="1:9" x14ac:dyDescent="0.3">
      <c r="A91" s="105">
        <v>44805</v>
      </c>
      <c r="B91" s="116">
        <v>1038000</v>
      </c>
      <c r="C91" s="109">
        <f t="shared" ref="C91" si="19">B91-B79</f>
        <v>-112000</v>
      </c>
      <c r="D91" s="107">
        <f t="shared" ref="D91" si="20">C91/B79</f>
        <v>-9.7391304347826085E-2</v>
      </c>
      <c r="E91" s="177">
        <v>1700</v>
      </c>
      <c r="F91" s="114">
        <v>1075000</v>
      </c>
      <c r="G91" s="109">
        <f t="shared" si="13"/>
        <v>-55434</v>
      </c>
      <c r="H91" s="107">
        <f t="shared" si="14"/>
        <v>-4.9037803180017589E-2</v>
      </c>
      <c r="I91" s="110">
        <v>1679</v>
      </c>
    </row>
    <row r="92" spans="1:9" x14ac:dyDescent="0.3">
      <c r="A92" s="105">
        <v>44835</v>
      </c>
      <c r="B92" s="116">
        <v>1082000</v>
      </c>
      <c r="C92" s="109">
        <f t="shared" ref="C92" si="21">B92-B80</f>
        <v>-168000</v>
      </c>
      <c r="D92" s="107">
        <f t="shared" ref="D92" si="22">C92/B80</f>
        <v>-0.13439999999999999</v>
      </c>
      <c r="E92" s="177">
        <v>1632</v>
      </c>
      <c r="F92" s="114">
        <v>1080000</v>
      </c>
      <c r="G92" s="109">
        <f t="shared" si="13"/>
        <v>-177175</v>
      </c>
      <c r="H92" s="107">
        <f t="shared" si="14"/>
        <v>-0.1409310557400521</v>
      </c>
      <c r="I92" s="110">
        <v>1689</v>
      </c>
    </row>
    <row r="93" spans="1:9" x14ac:dyDescent="0.3">
      <c r="A93" s="105">
        <v>44866</v>
      </c>
      <c r="B93" s="116">
        <v>1060000</v>
      </c>
      <c r="C93" s="109">
        <f t="shared" ref="C93:C94" si="23">B93-B81</f>
        <v>-240000</v>
      </c>
      <c r="D93" s="107">
        <f t="shared" ref="D93:D94" si="24">C93/B81</f>
        <v>-0.18461538461538463</v>
      </c>
      <c r="E93" s="177">
        <v>1847</v>
      </c>
      <c r="F93" s="114">
        <v>1050000</v>
      </c>
      <c r="G93" s="109">
        <f t="shared" si="13"/>
        <v>-250000</v>
      </c>
      <c r="H93" s="107">
        <f t="shared" si="14"/>
        <v>-0.19230769230769232</v>
      </c>
      <c r="I93" s="110">
        <v>1920</v>
      </c>
    </row>
    <row r="94" spans="1:9" x14ac:dyDescent="0.3">
      <c r="A94" s="105">
        <v>44896</v>
      </c>
      <c r="B94" s="116">
        <v>1045000</v>
      </c>
      <c r="C94" s="109">
        <f t="shared" si="23"/>
        <v>-245000</v>
      </c>
      <c r="D94" s="107">
        <f t="shared" si="24"/>
        <v>-0.18992248062015504</v>
      </c>
      <c r="E94" s="177">
        <v>1372</v>
      </c>
      <c r="F94" s="114">
        <v>995000</v>
      </c>
      <c r="G94" s="109">
        <f t="shared" si="13"/>
        <v>-255000</v>
      </c>
      <c r="H94" s="107">
        <f t="shared" si="14"/>
        <v>-0.20399999999999999</v>
      </c>
      <c r="I94" s="110">
        <v>1317</v>
      </c>
    </row>
    <row r="95" spans="1:9" x14ac:dyDescent="0.3">
      <c r="A95" s="105">
        <v>44927</v>
      </c>
      <c r="B95" s="116">
        <v>943000</v>
      </c>
      <c r="C95" s="109">
        <f t="shared" ref="C95" si="25">B95-B83</f>
        <v>-257000</v>
      </c>
      <c r="D95" s="107">
        <f t="shared" ref="D95" si="26">C95/B83</f>
        <v>-0.21416666666666667</v>
      </c>
      <c r="E95" s="177">
        <v>961</v>
      </c>
      <c r="F95" s="114">
        <v>952000</v>
      </c>
      <c r="G95" s="109">
        <f t="shared" ref="G95" si="27">F95-F83</f>
        <v>-198000</v>
      </c>
      <c r="H95" s="107">
        <f t="shared" ref="H95" si="28">G95/F83</f>
        <v>-0.17217391304347826</v>
      </c>
      <c r="I95" s="110">
        <v>857</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-200000</v>
      </c>
      <c r="H96" s="107">
        <f t="shared" ref="H96" si="32">G96/F84</f>
        <v>-0.16666666666666666</v>
      </c>
      <c r="I96" s="110">
        <v>1478</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-200000</v>
      </c>
      <c r="H97" s="107">
        <f t="shared" ref="H97" si="36">G97/F85</f>
        <v>-0.16666666666666666</v>
      </c>
      <c r="I97" s="110">
        <v>2039</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-200000</v>
      </c>
      <c r="H98" s="107">
        <f t="shared" ref="H98" si="40">G98/F86</f>
        <v>-0.16877637130801687</v>
      </c>
      <c r="I98" s="110">
        <v>1655</v>
      </c>
    </row>
    <row r="99" spans="1:9" x14ac:dyDescent="0.3">
      <c r="A99" s="105">
        <v>45047</v>
      </c>
      <c r="B99" s="116">
        <v>991888</v>
      </c>
      <c r="C99" s="109">
        <f t="shared" ref="C99" si="41">B99-B87</f>
        <v>-133112</v>
      </c>
      <c r="D99" s="107">
        <f t="shared" ref="D99" si="42">C99/B87</f>
        <v>-0.11832177777777778</v>
      </c>
      <c r="E99" s="177">
        <v>1834</v>
      </c>
      <c r="F99" s="114">
        <v>1000000</v>
      </c>
      <c r="G99" s="109">
        <f t="shared" ref="G99" si="43">F99-F87</f>
        <v>-129250</v>
      </c>
      <c r="H99" s="107">
        <f t="shared" ref="H99" si="44">G99/F87</f>
        <v>-0.11445649767544831</v>
      </c>
      <c r="I99" s="110">
        <v>2104</v>
      </c>
    </row>
    <row r="100" spans="1:9" x14ac:dyDescent="0.3">
      <c r="A100" s="105">
        <v>45078</v>
      </c>
      <c r="B100" s="116">
        <v>1000000</v>
      </c>
      <c r="C100" s="109">
        <f t="shared" ref="C100" si="45">B100-B88</f>
        <v>-156000</v>
      </c>
      <c r="D100" s="107">
        <f t="shared" ref="D100" si="46">C100/B88</f>
        <v>-0.13494809688581316</v>
      </c>
      <c r="E100" s="177">
        <v>1945</v>
      </c>
      <c r="F100" s="114">
        <v>990000</v>
      </c>
      <c r="G100" s="109">
        <f t="shared" ref="G100" si="47">F100-F88</f>
        <v>-130000</v>
      </c>
      <c r="H100" s="107">
        <f t="shared" ref="H100" si="48">G100/F88</f>
        <v>-0.11607142857142858</v>
      </c>
      <c r="I100" s="110">
        <v>2095</v>
      </c>
    </row>
    <row r="101" spans="1:9" x14ac:dyDescent="0.3">
      <c r="A101" s="105">
        <v>45108</v>
      </c>
      <c r="B101" s="116">
        <v>990000</v>
      </c>
      <c r="C101" s="109">
        <f t="shared" ref="C101:C102" si="49">B101-B89</f>
        <v>-110000</v>
      </c>
      <c r="D101" s="107">
        <f t="shared" ref="D101:D102" si="50">C101/B89</f>
        <v>-0.1</v>
      </c>
      <c r="E101" s="177">
        <v>1695</v>
      </c>
      <c r="F101" s="114">
        <v>1008000</v>
      </c>
      <c r="G101" s="109">
        <f t="shared" ref="G101:G102" si="51">F101-F89</f>
        <v>-62000</v>
      </c>
      <c r="H101" s="107">
        <f t="shared" ref="H101:H102" si="52">G101/F89</f>
        <v>-5.7943925233644861E-2</v>
      </c>
      <c r="I101" s="110">
        <v>1859</v>
      </c>
    </row>
    <row r="102" spans="1:9" x14ac:dyDescent="0.3">
      <c r="A102" s="105">
        <v>45139</v>
      </c>
      <c r="B102" s="116">
        <v>1000500</v>
      </c>
      <c r="C102" s="109">
        <f t="shared" si="49"/>
        <v>-99500</v>
      </c>
      <c r="D102" s="107">
        <f t="shared" si="50"/>
        <v>-9.0454545454545454E-2</v>
      </c>
      <c r="E102" s="177">
        <v>1868</v>
      </c>
      <c r="F102" s="114">
        <v>988000</v>
      </c>
      <c r="G102" s="109">
        <f t="shared" si="51"/>
        <v>-92000</v>
      </c>
      <c r="H102" s="107">
        <f t="shared" si="52"/>
        <v>-8.5185185185185183E-2</v>
      </c>
      <c r="I102" s="110">
        <v>2007</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-75000</v>
      </c>
      <c r="H103" s="107">
        <f t="shared" ref="H103" si="56">G103/F91</f>
        <v>-6.9767441860465115E-2</v>
      </c>
      <c r="I103" s="110">
        <v>1909</v>
      </c>
    </row>
    <row r="104" spans="1:9" x14ac:dyDescent="0.3">
      <c r="A104" s="105">
        <v>45200</v>
      </c>
      <c r="B104" s="116">
        <v>1045000</v>
      </c>
      <c r="C104" s="109">
        <f t="shared" ref="C104" si="57">B104-B92</f>
        <v>-37000</v>
      </c>
      <c r="D104" s="107">
        <f t="shared" ref="D104" si="58">C104/B92</f>
        <v>-3.4195933456561925E-2</v>
      </c>
      <c r="E104" s="177">
        <v>1830</v>
      </c>
      <c r="F104" s="114">
        <v>991000</v>
      </c>
      <c r="G104" s="109">
        <f t="shared" ref="G104" si="59">F104-F92</f>
        <v>-89000</v>
      </c>
      <c r="H104" s="107">
        <f t="shared" ref="H104" si="60">G104/F92</f>
        <v>-8.2407407407407401E-2</v>
      </c>
      <c r="I104" s="110">
        <v>1964</v>
      </c>
    </row>
    <row r="105" spans="1:9" x14ac:dyDescent="0.3">
      <c r="A105" s="105">
        <v>45231</v>
      </c>
      <c r="B105" s="116">
        <v>1055000</v>
      </c>
      <c r="C105" s="109">
        <f t="shared" ref="C105" si="61">B105-B93</f>
        <v>-5000</v>
      </c>
      <c r="D105" s="107">
        <f t="shared" ref="D105" si="62">C105/B93</f>
        <v>-4.7169811320754715E-3</v>
      </c>
      <c r="E105" s="177">
        <v>2092</v>
      </c>
      <c r="F105" s="114">
        <v>1050000</v>
      </c>
      <c r="G105" s="109">
        <f t="shared" ref="G105" si="63">F105-F93</f>
        <v>0</v>
      </c>
      <c r="H105" s="107">
        <f t="shared" ref="H105" si="64">G105/F93</f>
        <v>0</v>
      </c>
      <c r="I105" s="110">
        <v>1926</v>
      </c>
    </row>
    <row r="106" spans="1:9" x14ac:dyDescent="0.3">
      <c r="A106" s="105">
        <v>45261</v>
      </c>
      <c r="B106" s="116">
        <v>1045000</v>
      </c>
      <c r="C106" s="109">
        <f>B106-B94</f>
        <v>0</v>
      </c>
      <c r="D106" s="107">
        <f t="shared" ref="D106" si="65">C106/B94</f>
        <v>0</v>
      </c>
      <c r="E106" s="177">
        <v>1545</v>
      </c>
      <c r="F106" s="114">
        <v>1020000</v>
      </c>
      <c r="G106" s="109">
        <f t="shared" ref="G106" si="66">F106-F94</f>
        <v>25000</v>
      </c>
      <c r="H106" s="107">
        <f t="shared" ref="H106" si="67">G106/F94</f>
        <v>2.5125628140703519E-2</v>
      </c>
      <c r="I106" s="110">
        <v>1607</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-2000</v>
      </c>
      <c r="H107" s="107">
        <f t="shared" ref="H107:H112" si="71">G107/F95</f>
        <v>-2.1008403361344537E-3</v>
      </c>
      <c r="I107" s="110">
        <v>1104</v>
      </c>
    </row>
    <row r="108" spans="1:9" x14ac:dyDescent="0.3">
      <c r="A108" s="105">
        <v>45323</v>
      </c>
      <c r="B108" s="116">
        <v>1020000</v>
      </c>
      <c r="C108" s="109">
        <f t="shared" ref="C108" si="72">B108-B96</f>
        <v>15000</v>
      </c>
      <c r="D108" s="107">
        <f t="shared" ref="D108" si="73">C108/B96</f>
        <v>1.4925373134328358E-2</v>
      </c>
      <c r="E108" s="177">
        <v>1819</v>
      </c>
      <c r="F108" s="114">
        <v>1032000</v>
      </c>
      <c r="G108" s="109">
        <f t="shared" si="70"/>
        <v>32000</v>
      </c>
      <c r="H108" s="107">
        <f t="shared" si="71"/>
        <v>3.2000000000000001E-2</v>
      </c>
      <c r="I108" s="110">
        <v>2040</v>
      </c>
    </row>
    <row r="109" spans="1:9" x14ac:dyDescent="0.3">
      <c r="A109" s="105">
        <v>45352</v>
      </c>
      <c r="B109" s="116">
        <v>1070000</v>
      </c>
      <c r="C109" s="109">
        <f t="shared" ref="C109" si="74">B109-B97</f>
        <v>70000</v>
      </c>
      <c r="D109" s="107">
        <f t="shared" ref="D109" si="75">C109/B97</f>
        <v>7.0000000000000007E-2</v>
      </c>
      <c r="E109" s="177">
        <v>2136</v>
      </c>
      <c r="F109" s="114">
        <v>1047500</v>
      </c>
      <c r="G109" s="109">
        <f t="shared" si="70"/>
        <v>47500</v>
      </c>
      <c r="H109" s="107">
        <f t="shared" si="71"/>
        <v>4.7500000000000001E-2</v>
      </c>
      <c r="I109" s="110">
        <v>2278</v>
      </c>
    </row>
    <row r="110" spans="1:9" x14ac:dyDescent="0.3">
      <c r="A110" s="105">
        <v>45383</v>
      </c>
      <c r="B110" s="116">
        <v>1042000</v>
      </c>
      <c r="C110" s="109">
        <f t="shared" ref="C110" si="76">B110-B98</f>
        <v>52000</v>
      </c>
      <c r="D110" s="107">
        <f t="shared" ref="D110" si="77">C110/B98</f>
        <v>5.2525252525252523E-2</v>
      </c>
      <c r="E110" s="177">
        <v>1848</v>
      </c>
      <c r="F110" s="114">
        <v>995500</v>
      </c>
      <c r="G110" s="109">
        <f t="shared" si="70"/>
        <v>10500</v>
      </c>
      <c r="H110" s="107">
        <f t="shared" si="71"/>
        <v>1.065989847715736E-2</v>
      </c>
      <c r="I110" s="110">
        <v>1886</v>
      </c>
    </row>
    <row r="111" spans="1:9" x14ac:dyDescent="0.3">
      <c r="A111" s="105">
        <v>45413</v>
      </c>
      <c r="B111" s="116">
        <v>1010000</v>
      </c>
      <c r="C111" s="109">
        <f t="shared" ref="C111" si="78">B111-B99</f>
        <v>18112</v>
      </c>
      <c r="D111" s="107">
        <f t="shared" ref="D111" si="79">C111/B99</f>
        <v>1.8260126143274241E-2</v>
      </c>
      <c r="E111" s="177">
        <v>1986</v>
      </c>
      <c r="F111" s="114">
        <v>1001000</v>
      </c>
      <c r="G111" s="109">
        <f t="shared" si="70"/>
        <v>1000</v>
      </c>
      <c r="H111" s="107">
        <f t="shared" si="71"/>
        <v>1E-3</v>
      </c>
      <c r="I111" s="110">
        <v>1908</v>
      </c>
    </row>
    <row r="112" spans="1:9" x14ac:dyDescent="0.3">
      <c r="A112" s="105">
        <v>45444</v>
      </c>
      <c r="B112" s="116">
        <v>1025000</v>
      </c>
      <c r="C112" s="109">
        <f t="shared" ref="C112" si="80">B112-B100</f>
        <v>25000</v>
      </c>
      <c r="D112" s="107">
        <f t="shared" ref="D112" si="81">C112/B100</f>
        <v>2.5000000000000001E-2</v>
      </c>
      <c r="E112" s="177">
        <v>1506</v>
      </c>
      <c r="F112" s="114">
        <v>950000</v>
      </c>
      <c r="G112" s="109">
        <f t="shared" si="70"/>
        <v>-40000</v>
      </c>
      <c r="H112" s="107">
        <f t="shared" si="71"/>
        <v>-4.0404040404040407E-2</v>
      </c>
      <c r="I112" s="110">
        <v>1614</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-58000</v>
      </c>
      <c r="H113" s="107">
        <f t="shared" ref="H113:H118" si="85">G113/F101</f>
        <v>-5.7539682539682536E-2</v>
      </c>
      <c r="I113" s="110">
        <v>1997</v>
      </c>
    </row>
    <row r="114" spans="1:9" x14ac:dyDescent="0.3">
      <c r="A114" s="105">
        <v>45505</v>
      </c>
      <c r="B114" s="116">
        <v>952000</v>
      </c>
      <c r="C114" s="109">
        <f t="shared" si="82"/>
        <v>-48500</v>
      </c>
      <c r="D114" s="107">
        <f t="shared" si="83"/>
        <v>-4.847576211894053E-2</v>
      </c>
      <c r="E114" s="177">
        <v>1985</v>
      </c>
      <c r="F114" s="114">
        <v>950000</v>
      </c>
      <c r="G114" s="109">
        <f t="shared" si="84"/>
        <v>-38000</v>
      </c>
      <c r="H114" s="107">
        <f t="shared" si="85"/>
        <v>-3.8461538461538464E-2</v>
      </c>
      <c r="I114" s="110">
        <v>1974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2026</v>
      </c>
    </row>
    <row r="116" spans="1:9" x14ac:dyDescent="0.3">
      <c r="A116" s="105">
        <v>45566</v>
      </c>
      <c r="B116" s="116">
        <v>997000</v>
      </c>
      <c r="C116" s="109">
        <f t="shared" si="82"/>
        <v>-48000</v>
      </c>
      <c r="D116" s="107">
        <f t="shared" si="83"/>
        <v>-4.5933014354066985E-2</v>
      </c>
      <c r="E116" s="177">
        <v>2290</v>
      </c>
      <c r="F116" s="114">
        <v>955000</v>
      </c>
      <c r="G116" s="109">
        <f t="shared" si="84"/>
        <v>-36000</v>
      </c>
      <c r="H116" s="107">
        <f t="shared" si="85"/>
        <v>-3.6326942482341071E-2</v>
      </c>
      <c r="I116" s="110">
        <v>1919</v>
      </c>
    </row>
    <row r="117" spans="1:9" x14ac:dyDescent="0.3">
      <c r="A117" s="105">
        <v>45597</v>
      </c>
      <c r="B117" s="116">
        <v>1027000</v>
      </c>
      <c r="C117" s="109">
        <f t="shared" si="82"/>
        <v>-28000</v>
      </c>
      <c r="D117" s="107">
        <f t="shared" si="83"/>
        <v>-2.6540284360189573E-2</v>
      </c>
      <c r="E117" s="177">
        <v>2332</v>
      </c>
      <c r="F117" s="114">
        <v>1005000</v>
      </c>
      <c r="G117" s="109">
        <f t="shared" si="84"/>
        <v>-45000</v>
      </c>
      <c r="H117" s="107">
        <f t="shared" si="85"/>
        <v>-4.2857142857142858E-2</v>
      </c>
      <c r="I117" s="110">
        <v>2015</v>
      </c>
    </row>
    <row r="118" spans="1:9" x14ac:dyDescent="0.3">
      <c r="A118" s="105">
        <v>45627</v>
      </c>
      <c r="B118" s="116">
        <v>1006000</v>
      </c>
      <c r="C118" s="109">
        <f t="shared" si="82"/>
        <v>-39000</v>
      </c>
      <c r="D118" s="107">
        <f t="shared" si="83"/>
        <v>-3.7320574162679428E-2</v>
      </c>
      <c r="E118" s="177">
        <v>1809</v>
      </c>
      <c r="F118" s="114">
        <v>990000</v>
      </c>
      <c r="G118" s="109">
        <f t="shared" si="84"/>
        <v>-30000</v>
      </c>
      <c r="H118" s="107">
        <f t="shared" si="85"/>
        <v>-2.9411764705882353E-2</v>
      </c>
      <c r="I118" s="110">
        <v>1874</v>
      </c>
    </row>
    <row r="119" spans="1:9" x14ac:dyDescent="0.3">
      <c r="A119" s="105">
        <v>45658</v>
      </c>
      <c r="B119" s="116">
        <v>949000</v>
      </c>
      <c r="C119" s="109">
        <f t="shared" ref="C119:C121" si="86">B119-B107</f>
        <v>-28000</v>
      </c>
      <c r="D119" s="107">
        <f t="shared" ref="D119:D121" si="87">C119/B107</f>
        <v>-2.8659160696008188E-2</v>
      </c>
      <c r="E119" s="177">
        <v>906</v>
      </c>
      <c r="F119" s="114">
        <v>960000</v>
      </c>
      <c r="G119" s="109">
        <f t="shared" ref="G119:G121" si="88">F119-F107</f>
        <v>10000</v>
      </c>
      <c r="H119" s="107">
        <f t="shared" ref="H119:H121" si="89">G119/F107</f>
        <v>1.0526315789473684E-2</v>
      </c>
      <c r="I119" s="110">
        <v>1195</v>
      </c>
    </row>
    <row r="120" spans="1:9" x14ac:dyDescent="0.3">
      <c r="A120" s="105">
        <v>45689</v>
      </c>
      <c r="B120" s="116">
        <v>1002000</v>
      </c>
      <c r="C120" s="109">
        <f t="shared" si="86"/>
        <v>-18000</v>
      </c>
      <c r="D120" s="107">
        <f t="shared" si="87"/>
        <v>-1.7647058823529412E-2</v>
      </c>
      <c r="E120" s="177">
        <v>1880</v>
      </c>
      <c r="F120" s="114">
        <v>1020000</v>
      </c>
      <c r="G120" s="109">
        <f t="shared" si="88"/>
        <v>-12000</v>
      </c>
      <c r="H120" s="107">
        <f t="shared" si="89"/>
        <v>-1.1627906976744186E-2</v>
      </c>
      <c r="I120" s="110">
        <v>2311</v>
      </c>
    </row>
    <row r="121" spans="1:9" x14ac:dyDescent="0.3">
      <c r="A121" s="105">
        <v>45717</v>
      </c>
      <c r="B121" s="116">
        <v>1040000</v>
      </c>
      <c r="C121" s="109">
        <f t="shared" si="86"/>
        <v>-30000</v>
      </c>
      <c r="D121" s="107">
        <f t="shared" si="87"/>
        <v>-2.8037383177570093E-2</v>
      </c>
      <c r="E121" s="177">
        <v>2428</v>
      </c>
      <c r="F121" s="114">
        <v>1035000</v>
      </c>
      <c r="G121" s="109">
        <f t="shared" si="88"/>
        <v>-12500</v>
      </c>
      <c r="H121" s="107">
        <f t="shared" si="89"/>
        <v>-1.1933174224343675E-2</v>
      </c>
      <c r="I121" s="110">
        <v>2724</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4500</v>
      </c>
      <c r="H122" s="107">
        <f t="shared" ref="H122" si="93">G122/F110</f>
        <v>4.5203415369161224E-3</v>
      </c>
      <c r="I122" s="110">
        <v>2341</v>
      </c>
    </row>
    <row r="123" spans="1:9" x14ac:dyDescent="0.3">
      <c r="A123" s="105">
        <v>45778</v>
      </c>
      <c r="B123" s="116">
        <v>980000</v>
      </c>
      <c r="C123" s="109">
        <f t="shared" ref="C123" si="94">B123-B111</f>
        <v>-30000</v>
      </c>
      <c r="D123" s="107">
        <f t="shared" ref="D123" si="95">C123/B111</f>
        <v>-2.9702970297029702E-2</v>
      </c>
      <c r="E123" s="177">
        <v>2171</v>
      </c>
      <c r="F123" s="181">
        <v>970000</v>
      </c>
      <c r="G123" s="109">
        <f t="shared" ref="G123" si="96">F123-F111</f>
        <v>-31000</v>
      </c>
      <c r="H123" s="107">
        <f t="shared" ref="H123" si="97">G123/F111</f>
        <v>-3.0969030969030968E-2</v>
      </c>
      <c r="I123" s="180">
        <v>2374</v>
      </c>
    </row>
    <row r="124" spans="1:9" x14ac:dyDescent="0.3">
      <c r="A124" s="105">
        <v>45809</v>
      </c>
      <c r="B124" s="116">
        <v>990000</v>
      </c>
      <c r="C124" s="109">
        <f t="shared" ref="C124" si="98">B124-B112</f>
        <v>-35000</v>
      </c>
      <c r="D124" s="107">
        <f t="shared" ref="D124" si="99">C124/B112</f>
        <v>-3.4146341463414637E-2</v>
      </c>
      <c r="E124" s="177">
        <v>1821</v>
      </c>
      <c r="F124" s="181">
        <v>970000</v>
      </c>
      <c r="G124" s="109">
        <f t="shared" ref="G124" si="100">F124-F112</f>
        <v>20000</v>
      </c>
      <c r="H124" s="107">
        <f t="shared" ref="H124" si="101">G124/F112</f>
        <v>2.1052631578947368E-2</v>
      </c>
      <c r="I124" s="180">
        <v>2165</v>
      </c>
    </row>
    <row r="125" spans="1:9" x14ac:dyDescent="0.3">
      <c r="A125" s="105">
        <v>45839</v>
      </c>
      <c r="B125" s="116">
        <v>970000</v>
      </c>
      <c r="C125" s="109">
        <f t="shared" ref="C125" si="102">B125-B113</f>
        <v>20000</v>
      </c>
      <c r="D125" s="107">
        <f t="shared" ref="D125" si="103">C125/B113</f>
        <v>2.1052631578947368E-2</v>
      </c>
      <c r="E125" s="177">
        <v>2035</v>
      </c>
      <c r="F125" s="181">
        <v>945000</v>
      </c>
      <c r="G125" s="109">
        <f t="shared" ref="G125" si="104">F125-F113</f>
        <v>-5000</v>
      </c>
      <c r="H125" s="107">
        <f t="shared" ref="H125" si="105">G125/F113</f>
        <v>-5.263157894736842E-3</v>
      </c>
      <c r="I125" s="180">
        <v>2133</v>
      </c>
    </row>
    <row r="126" spans="1:9" ht="13" customHeight="1" x14ac:dyDescent="0.3">
      <c r="A126" s="105">
        <v>45870</v>
      </c>
      <c r="B126" s="116">
        <v>950000</v>
      </c>
      <c r="C126" s="109">
        <f t="shared" ref="C126" si="106">B126-B114</f>
        <v>-2000</v>
      </c>
      <c r="D126" s="107">
        <f t="shared" ref="D126" si="107">C126/B114</f>
        <v>-2.1008403361344537E-3</v>
      </c>
      <c r="E126" s="177">
        <v>1893</v>
      </c>
      <c r="F126" s="181">
        <v>918000</v>
      </c>
      <c r="G126" s="109">
        <f t="shared" ref="G126" si="108">F126-F114</f>
        <v>-32000</v>
      </c>
      <c r="H126" s="107">
        <f t="shared" ref="H126" si="109">G126/F114</f>
        <v>-3.3684210526315789E-2</v>
      </c>
      <c r="I126" s="180">
        <v>1792</v>
      </c>
    </row>
    <row r="127" spans="1:9" ht="13" customHeight="1" x14ac:dyDescent="0.3">
      <c r="A127" s="105">
        <v>45901</v>
      </c>
      <c r="B127" s="116">
        <v>975000</v>
      </c>
      <c r="C127" s="109">
        <f t="shared" ref="C127" si="110">B127-B115</f>
        <v>5000</v>
      </c>
      <c r="D127" s="107">
        <f t="shared" ref="D127" si="111">C127/B115</f>
        <v>5.1546391752577319E-3</v>
      </c>
      <c r="E127" s="177">
        <v>2041</v>
      </c>
      <c r="F127" s="181">
        <v>917870</v>
      </c>
      <c r="G127" s="109">
        <f t="shared" ref="G127" si="112">F127-F115</f>
        <v>-37130</v>
      </c>
      <c r="H127" s="107">
        <f t="shared" ref="H127" si="113">G127/F115</f>
        <v>-3.887958115183246E-2</v>
      </c>
      <c r="I127" s="180">
        <v>1450</v>
      </c>
    </row>
    <row r="128" spans="1:9" ht="13" customHeight="1" x14ac:dyDescent="0.3">
      <c r="A128" s="105">
        <v>45931</v>
      </c>
      <c r="B128" s="116">
        <v>1033000</v>
      </c>
      <c r="C128" s="109">
        <f t="shared" ref="C128" si="114">B128-B116</f>
        <v>36000</v>
      </c>
      <c r="D128" s="107">
        <f t="shared" ref="D128" si="115">C128/B116</f>
        <v>3.6108324974924777E-2</v>
      </c>
      <c r="E128" s="177">
        <v>2305</v>
      </c>
      <c r="F128" s="181">
        <v>980000</v>
      </c>
      <c r="G128" s="109">
        <f t="shared" ref="G128" si="116">F128-F116</f>
        <v>25000</v>
      </c>
      <c r="H128" s="107">
        <f t="shared" ref="H128" si="117">G128/F116</f>
        <v>2.6178010471204188E-2</v>
      </c>
      <c r="I128" s="180">
        <v>457</v>
      </c>
    </row>
  </sheetData>
  <conditionalFormatting sqref="C14:C128">
    <cfRule type="colorScale" priority="24">
      <colorScale>
        <cfvo type="min"/>
        <cfvo type="num" val="0"/>
        <cfvo type="max"/>
        <color rgb="FFF8696B"/>
        <color rgb="FFFCFCFF"/>
        <color rgb="FF63BE7B"/>
      </colorScale>
    </cfRule>
  </conditionalFormatting>
  <conditionalFormatting sqref="D14:D128">
    <cfRule type="colorScale" priority="25">
      <colorScale>
        <cfvo type="min"/>
        <cfvo type="num" val="0"/>
        <cfvo type="max"/>
        <color rgb="FFF8696B"/>
        <color rgb="FFFCFCFF"/>
        <color rgb="FF63BE7B"/>
      </colorScale>
    </cfRule>
  </conditionalFormatting>
  <conditionalFormatting sqref="E14:E128">
    <cfRule type="colorScale" priority="1">
      <colorScale>
        <cfvo type="min"/>
        <cfvo type="max"/>
        <color rgb="FFFCFCFF"/>
        <color rgb="FF63BE7B"/>
      </colorScale>
    </cfRule>
  </conditionalFormatting>
  <conditionalFormatting sqref="G14:G128">
    <cfRule type="colorScale" priority="26">
      <colorScale>
        <cfvo type="min"/>
        <cfvo type="num" val="0"/>
        <cfvo type="max"/>
        <color rgb="FFF8696B"/>
        <color rgb="FFFCFCFF"/>
        <color rgb="FF63BE7B"/>
      </colorScale>
    </cfRule>
  </conditionalFormatting>
  <conditionalFormatting sqref="H14:H128">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2025-11-26T02:51:56Z</dcterms:modified>
</cp:coreProperties>
</file>